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9035" windowHeight="5550" activeTab="0"/>
  </bookViews>
  <sheets>
    <sheet name="Tabulky" sheetId="1" r:id="rId1"/>
    <sheet name="popis" sheetId="2" r:id="rId2"/>
    <sheet name="Tabulky 12-2009" sheetId="3" state="hidden" r:id="rId3"/>
    <sheet name="popis 12-2010" sheetId="4" state="hidden" r:id="rId4"/>
  </sheets>
  <definedNames>
    <definedName name="_xlnm.Print_Titles" localSheetId="0">'Tabulky'!$A:$B</definedName>
    <definedName name="_xlnm.Print_Titles" localSheetId="2">'Tabulky 12-2009'!$A:$B</definedName>
  </definedNames>
  <calcPr fullCalcOnLoad="1"/>
</workbook>
</file>

<file path=xl/sharedStrings.xml><?xml version="1.0" encoding="utf-8"?>
<sst xmlns="http://schemas.openxmlformats.org/spreadsheetml/2006/main" count="521" uniqueCount="184">
  <si>
    <t>kod kraje</t>
  </si>
  <si>
    <t>název kraje</t>
  </si>
  <si>
    <t xml:space="preserve"> se skotem z ÚE</t>
  </si>
  <si>
    <t>Počty hospodářství</t>
  </si>
  <si>
    <t>se skotem samičího pohlaví z ÚE</t>
  </si>
  <si>
    <t>Počty skotu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</si>
  <si>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</si>
  <si>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</si>
  <si>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</si>
  <si>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</si>
  <si>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</si>
  <si>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</si>
  <si>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</si>
  <si>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</si>
  <si>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</si>
  <si>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</si>
  <si>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</si>
  <si>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</si>
  <si>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</si>
  <si>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</si>
  <si>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</t>
  </si>
  <si>
    <t>IBR prostých</t>
  </si>
  <si>
    <t xml:space="preserve">ozdravo-vaných vakcinací </t>
  </si>
  <si>
    <t>ozdravo-vaných bez vakcinace</t>
  </si>
  <si>
    <t>ozdravo-vaných vakcinací (%)</t>
  </si>
  <si>
    <t>IBR prostých a ozdravených (%)</t>
  </si>
  <si>
    <t>ozdravo-vaných bez vakcinace (%)</t>
  </si>
  <si>
    <t>IBR ozdra-vených</t>
  </si>
  <si>
    <t>se skotem pouze samčího pohlaví</t>
  </si>
  <si>
    <t>s negativními výsledky 
(%)</t>
  </si>
  <si>
    <t>s pozitivními výsledky 
(%)</t>
  </si>
  <si>
    <t>Vyšetřených vstupním vyšetřením v posledních 6 měsících</t>
  </si>
  <si>
    <t xml:space="preserve">v nichž aktuálně probíhá NOP </t>
  </si>
  <si>
    <t>s negativními výsledky (neozdravuje se)</t>
  </si>
  <si>
    <t>s pozitivními výsledky (ozdravuje se)</t>
  </si>
  <si>
    <t>v nichž byla provedena namátková vyšetření</t>
  </si>
  <si>
    <t>s pozitivními zvířaty při namátkových vyšetřeních</t>
  </si>
  <si>
    <t>vyšetřených na účinnost vakcinace</t>
  </si>
  <si>
    <t xml:space="preserve">Počet provedených vakcinací celkem </t>
  </si>
  <si>
    <t>pozitivním</t>
  </si>
  <si>
    <t>negativním</t>
  </si>
  <si>
    <t>IBR prostých a ozdravených hospodářství celkem</t>
  </si>
  <si>
    <t>z toho s negat. výsledky</t>
  </si>
  <si>
    <t>z toho s negat. výsledky
(%)</t>
  </si>
  <si>
    <t>z toho s pozit. výsledky
(%)</t>
  </si>
  <si>
    <t>vyšetřeného na účinnost vakcinace (viz sl.22) s  výsledkem</t>
  </si>
  <si>
    <t>v ÚE</t>
  </si>
  <si>
    <t>samičího pohlaví v ÚE</t>
  </si>
  <si>
    <t>vyšetřeného vstupním vyšetřením celkem</t>
  </si>
  <si>
    <t>vyšetřeného s negativním výsledkem</t>
  </si>
  <si>
    <t>vyšetřeného s negativním výsledkem
(%)</t>
  </si>
  <si>
    <t>v hosp., v nichž aktuálně probíhá NOP</t>
  </si>
  <si>
    <t xml:space="preserve">vakcinovaných zvířat 
(min. 1x) </t>
  </si>
  <si>
    <t>vakcinovaných zvířat (pouze žijících)</t>
  </si>
  <si>
    <t>vakcinovaných 
(více jak 1x)</t>
  </si>
  <si>
    <t>v prostých a ozdravených hospodářstvích</t>
  </si>
  <si>
    <t xml:space="preserve">samčího pohlaví v hos., v nichž jsou chovány i samice </t>
  </si>
  <si>
    <t xml:space="preserve">z toho pozit. výsledky laboratorně a úředně </t>
  </si>
  <si>
    <t>vyšetřeného s pozitivním výsledkem laboratorně a úředně</t>
  </si>
  <si>
    <t xml:space="preserve">vyšetřeného s pozitivním výsledkem laboratorně a úředně
(%) </t>
  </si>
  <si>
    <t>vyšetřených vstup. vyš. a úředně pozitivní celkem</t>
  </si>
  <si>
    <t>převedených do IBR prostých a ozdravených v posledních 6 měsících, nebo zrušených registrací, nebo stráta statusu (-)</t>
  </si>
  <si>
    <t>v prostých a ozdravených hospodářstvích 
%</t>
  </si>
  <si>
    <t>v průměru na jedno hospodářství prosté a ozdravené</t>
  </si>
  <si>
    <t>název sloupce</t>
  </si>
  <si>
    <t>číslo sloupce</t>
  </si>
  <si>
    <t>popis zpracování</t>
  </si>
  <si>
    <t>Součet počtu skotu v pomocné tabulce IBR_Hosp_skot</t>
  </si>
  <si>
    <t>IBR_Hosp_skot</t>
  </si>
  <si>
    <t>pomocná tabulka</t>
  </si>
  <si>
    <t>popis</t>
  </si>
  <si>
    <t>IBR_vakcinace</t>
  </si>
  <si>
    <t>IBR_akce_A300</t>
  </si>
  <si>
    <t>IBR_104</t>
  </si>
  <si>
    <t>IBR_103</t>
  </si>
  <si>
    <t>IBR_102</t>
  </si>
  <si>
    <t>IBR_akce</t>
  </si>
  <si>
    <t>Seznam vytažený z ÚE (IZR) - všechny hospodářství se skotem, počet samic, samců a skotu celkem.</t>
  </si>
  <si>
    <t>Seznam vytažená z DS SVS ČR - všechny akce typu IBR101 a IBR+, hospodářství počet vzorků a počet pozitivních</t>
  </si>
  <si>
    <t xml:space="preserve">Seznam ušních čísel vakcinovaného skotu s číslem hospodářství </t>
  </si>
  <si>
    <t>Seznam vytažená z DS SVS ČR - všechny akce typu EpA300 a ExA300, hospodářství počet vzorků a počet pozitivních</t>
  </si>
  <si>
    <t>Seznam vytažená z DS SVS ČR - všechny akce typu IBR103, hospodářství počet vzorků a počet pozitivních</t>
  </si>
  <si>
    <t>Seznam vytažená z DS SVS ČR - všechny akce typu IBR104, hospodářství počet vzorků a počet pozitivních</t>
  </si>
  <si>
    <t>Seznam vytažená z DS SVS ČR - všechny akce typu IBR102, počet vakcinací</t>
  </si>
  <si>
    <t>Součet počtu samic skotu v pomocné tabulce IBR_Hosp_skot</t>
  </si>
  <si>
    <t>Součet počtu samců skotu v pomocné tabulce IBR_Hosp_skot</t>
  </si>
  <si>
    <t>Součet hospodářství skotu v pomocné tabulce IBR_Hosp_skot</t>
  </si>
  <si>
    <t>Součet hospodářství samic skotu v pomocné tabulce IBR_Hosp_skot</t>
  </si>
  <si>
    <t>Součet hospodářství kde jsou samci a samice skotu je nula v pomocné tabulce IBR_Hosp_skot</t>
  </si>
  <si>
    <t>IBR prostých a ozdravených, v kterých není chován skot k datu zpracování</t>
  </si>
  <si>
    <t>Vzorec - 6 mínus skrytý sloupec s čísly z poslední uzávěrky</t>
  </si>
  <si>
    <t>Vzorec - 4 plus 5</t>
  </si>
  <si>
    <t>Vzorec - procenta 6 děleno 1</t>
  </si>
  <si>
    <t>Součet hospodářství z tabulky na webu SVS ČR seznam_IBR s filtrem na typ='P' a prázdné datum ukončení a pouze existující v pomocné tabulce  IBR_Hosp_skot</t>
  </si>
  <si>
    <t>Součet hospodářství z tabulky na webu SVS ČR seznam_IBR s filtrem na typ='O' a prázdné datum ukončení a pouze existující v pomocné tabulce  IBR_Hosp_skot</t>
  </si>
  <si>
    <t>Součet hospodářství z tabulky na webu SVS ČR seznam_IBR s filtrem na typ='O' a prázdné datum ukončení a neexistující v pomocné tabulce  IBR_Hosp_skot</t>
  </si>
  <si>
    <t>Vzorec - procenta 11 děleno 10</t>
  </si>
  <si>
    <t>Vzorec - procenta 13 děleno 10</t>
  </si>
  <si>
    <t>Vzorec - 10 mínus skrytý sloupec s čísly z poslední uzávěrky</t>
  </si>
  <si>
    <t>Počet hospodářství kde byly akce - IBR_akce - když pozitivních je větší než 0</t>
  </si>
  <si>
    <t>Počet hospodářství kde byly akce - IBR_akce když pozitivních je 0</t>
  </si>
  <si>
    <t>Počet hospodářství kde byly akce - IBR_akce</t>
  </si>
  <si>
    <t>Počet hospodářství kde byly akce, ale nejsou na seznamu hospodářství prostých nebo ozdravených a pouze ty hosp. která mají zvířata a nemají žádná pozitivní</t>
  </si>
  <si>
    <t>Počet hospodářství kde byly akce, ale nejsou na seznamu hospodářství prostých nebo ozdravených a pouze ty hosp. která mají zvířata a mají pozitivní zvíře</t>
  </si>
  <si>
    <t>Vzorec - procenta 17 děleno 16</t>
  </si>
  <si>
    <t>Vzorec - procenta 19 děleno 16</t>
  </si>
  <si>
    <t>Počet hospodářství kde byly akce - IBR_103</t>
  </si>
  <si>
    <t>Počet hospodářství kde byly akce - IBR_103 s pozitivním zvířetem</t>
  </si>
  <si>
    <t>Počet hospodářství kde byly akce  - IBR_104</t>
  </si>
  <si>
    <t>Počet hospodářství na web seznamu s typem V a mají aktuálně zvířata</t>
  </si>
  <si>
    <t>Vzorec - procenta 24 děleno 19</t>
  </si>
  <si>
    <t>Vzorec - procenta 26 děleno 19</t>
  </si>
  <si>
    <t>samčího pohlaví v hosp., v nichž nejsou chovány samice  
(viz sl. 3)</t>
  </si>
  <si>
    <t>Vzorec 28 mínus 29 mínus 30</t>
  </si>
  <si>
    <t>Součet počtu skotu v pomocné tabulce IBR_Hosp_skot, které jsou na web seznamech s typem O nebo P</t>
  </si>
  <si>
    <t>Vzorec - 32 děleno 6</t>
  </si>
  <si>
    <t>Vzorec - procenta 36 děleno 35</t>
  </si>
  <si>
    <t>Vzorec - procenta 38 děleno 35</t>
  </si>
  <si>
    <t xml:space="preserve">Počet pozitivního skotu v akcích - IBR_akce  </t>
  </si>
  <si>
    <t>Vzorec - 35 mínus 38</t>
  </si>
  <si>
    <t>Počet skotu v hospodářstvích z akcí  IBR_akce, nejsou na web seznamu O a P</t>
  </si>
  <si>
    <t>v hosp., v nichž nebyl zjištěn pozitivní skot
(viz. sl.17)</t>
  </si>
  <si>
    <t>v hosp., v nichž byl zjištěn pozitivní skot 
(viz. sl.19)</t>
  </si>
  <si>
    <t>namátkově vyšetřeného na IBR v hosp. 
(viz sl. 21)</t>
  </si>
  <si>
    <t>pozitivního na IBR při namátkových vyšetřeních v hosp. 
(viz sl. 22)</t>
  </si>
  <si>
    <t>Počet skotu v hospodářstvích z akcí  IBR_akce, nejsou na web seznamu O a P a nemají pozitivní</t>
  </si>
  <si>
    <t>Počet skotu v hospodářstvích z akcí  IBR_akce, nejsou na web seznamu O a P a mají pozitivní</t>
  </si>
  <si>
    <t>Počet skotu v akcích z pomocné tabulky IBR_103</t>
  </si>
  <si>
    <t>Počet pozitivního skotu z pomocné tabulky IBR_103</t>
  </si>
  <si>
    <t>Počet pozitivního skotu z pomocné tabulky IBR_104</t>
  </si>
  <si>
    <t>Počet negativního skotu z pomocné tabulky IBR_104</t>
  </si>
  <si>
    <t>Součet zvířat z pomocné tabulky IBR102 - bez duplicit</t>
  </si>
  <si>
    <t>Součet zvířat z pomocné tabulky IBR102 - bez duplicit s porovnáním s IZR jestli ještě žije</t>
  </si>
  <si>
    <t>Součet zvířat z pomocné tabulky IBR102 - jestli se objeví vícekrát než jednou</t>
  </si>
  <si>
    <t>součet akcí v pomocné tabulce IBR_vakcinace</t>
  </si>
  <si>
    <t>vyšetřeného na účinnost vakcinace (viz sl.22) s  výsledkem - pozitivním</t>
  </si>
  <si>
    <t>vyšetřeného na účinnost vakcinace (viz sl.22) s  výsledkem - negativním</t>
  </si>
  <si>
    <t>převedených do IBR prostých a ozdravených v posledních 6 měsících, nebo zrušených registrací, nebo stráta statusu 
(-)</t>
  </si>
  <si>
    <t>ozdravo-vaných vakcinací 
(%)</t>
  </si>
  <si>
    <t>ozdravo-vaných bez vakcinace 
(%)</t>
  </si>
  <si>
    <t>v prostých a ozdravených hospodářstvích 
(%)</t>
  </si>
  <si>
    <t>vakcinovaných zvířat 
(pouze žijících)</t>
  </si>
  <si>
    <t>Vzorec - procenta 28 děleno 32</t>
  </si>
  <si>
    <t>Vzorec - 19 mínus 24</t>
  </si>
  <si>
    <t>vyšetře-ných vstup. vyš. prosinec 2008</t>
  </si>
  <si>
    <t>Vyhodnocení NOP od IBR k 31.12.2009</t>
  </si>
  <si>
    <r>
      <t xml:space="preserve">IBR prostých a ozdravených </t>
    </r>
    <r>
      <rPr>
        <b/>
        <sz val="10"/>
        <rFont val="Arial"/>
        <family val="2"/>
      </rPr>
      <t>červen 2009</t>
    </r>
  </si>
  <si>
    <t>Dopočet 17+19</t>
  </si>
  <si>
    <t>chovající skot z ÚE</t>
  </si>
  <si>
    <t>v nichž byla provedena namátková vyšetření v posledních 6 měsících</t>
  </si>
  <si>
    <t>s pozitivními zvířaty při namátkových vyšetřeních v posledních 6 měsících</t>
  </si>
  <si>
    <t>průměr na 1 hosp. která mají zvířata</t>
  </si>
  <si>
    <t>vyšetřeného vstupním vyšetřením v posledních 6 měsících</t>
  </si>
  <si>
    <t>namátkově vyšetřeného na IBR v hosp. v posledních 6 měsících</t>
  </si>
  <si>
    <t>pozitivního na IBR při namátkových vyšetřeních v hosp. v posledních 6 měsících</t>
  </si>
  <si>
    <t>Vyhodnocení NOP od IBR k 30.06.2010</t>
  </si>
  <si>
    <t>počty hosp. podle nahlášeného druhu činnosti a zvířat přímo z IZR</t>
  </si>
  <si>
    <t>Vzorec - 22 mínus stejný sloupec s čísly z poslední uzávěrky List Tabulky xx-xxxx</t>
  </si>
  <si>
    <t>Vzorec - 24 mínus stejný sloupec s čísly z poslední uzávěrky List Tabulky xx-xxxx</t>
  </si>
  <si>
    <t>Vzorec - 39 mínus stejný sloupec s čísly z poslední uzávěrky List Tabulky xx-xxxx</t>
  </si>
  <si>
    <t>Vzorec - 48 mínus stejný sloupec s čísly z poslední uzávěrky List Tabulky xx-xxxx</t>
  </si>
  <si>
    <t>Vzorec - 50 mínus stejný sloupec s čísly z poslední uzávěrky List Tabulky xx-xxxx</t>
  </si>
  <si>
    <t>Vzorec - 20 mínus 27</t>
  </si>
  <si>
    <t>Vzorec - 5 plus 6</t>
  </si>
  <si>
    <t>Vzorec - 7 mínus stejný sloupec s čísly z poslední uzávěrky List Tabulky xx-xxxx</t>
  </si>
  <si>
    <t>Vzorec - procenta 7 děleno 2</t>
  </si>
  <si>
    <t>Vzorec - procenta 12 děleno 11</t>
  </si>
  <si>
    <t>Vzorec - procenta 14 děleno 11</t>
  </si>
  <si>
    <t>Vzorec - 11 mínus skrytý sloupec s čísly z poslední uzávěrky</t>
  </si>
  <si>
    <t>Dopočet 18+20</t>
  </si>
  <si>
    <t>Vzorec - procenta 18 děleno 17</t>
  </si>
  <si>
    <t>Vzorec - procenta 20 děleno 17</t>
  </si>
  <si>
    <t>Vzorec - procenta 27 děleno 20</t>
  </si>
  <si>
    <t>Vzorec - procenta 29 děleno 20</t>
  </si>
  <si>
    <t>Průměr (sloupec 31 děleno 2)</t>
  </si>
  <si>
    <t>Vzorec 31 mínus 33 mínus 34</t>
  </si>
  <si>
    <t>Vzorec - procenta 37 děleno 31</t>
  </si>
  <si>
    <t>Vzorec - 36 děleno 7</t>
  </si>
  <si>
    <t>Vzorec - 39 mínus 42</t>
  </si>
  <si>
    <t>Vzorec - procenta 40 děleno 39</t>
  </si>
  <si>
    <t>Vzorec - procenta 42 děleno 39</t>
  </si>
  <si>
    <t>se skotem, registrované v ÚE</t>
  </si>
  <si>
    <t xml:space="preserve"> aktivně chovající skot z ÚE</t>
  </si>
  <si>
    <t>se skotem pouze samčího pohlaví z ÚE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</si>
</sst>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 horizontal="right" vertical="center" indent="1"/>
    </xf>
    <xf numFmtId="3" fontId="1" fillId="0" borderId="10" xfId="0" applyNumberFormat="1" applyFont="1" applyBorder="1" applyAlignment="1">
      <alignment horizontal="right" vertical="center" indent="1"/>
    </xf>
    <xf numFmtId="10" fontId="0" fillId="0" borderId="10" xfId="0" applyNumberFormat="1" applyBorder="1" applyAlignment="1">
      <alignment horizontal="right" vertical="center" indent="1"/>
    </xf>
    <xf numFmtId="10" fontId="1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 indent="1"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 vertical="center" inden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35" borderId="1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B25" sqref="B25"/>
    </sheetView>
  </sheetViews>
  <sheetFormatPr defaultColWidth="9.140625" defaultRowHeight="12.75"/>
  <cols>
    <col min="1" max="1" width="7.140625" style="0" customWidth="1"/>
    <col min="2" max="2" width="22.8515625" style="0" customWidth="1"/>
    <col min="3" max="3" width="12.28125" style="0" customWidth="1"/>
    <col min="4" max="4" width="10.8515625" style="0" customWidth="1"/>
    <col min="5" max="5" width="11.57421875" style="0" customWidth="1"/>
    <col min="7" max="7" width="9.8515625" style="0" customWidth="1"/>
    <col min="8" max="8" width="8.421875" style="0" customWidth="1"/>
    <col min="9" max="9" width="12.57421875" style="0" customWidth="1"/>
    <col min="10" max="10" width="13.421875" style="0" customWidth="1"/>
    <col min="11" max="11" width="14.57421875" style="0" customWidth="1"/>
    <col min="12" max="12" width="12.8515625" style="0" customWidth="1"/>
    <col min="13" max="13" width="12.7109375" style="0" customWidth="1"/>
    <col min="14" max="14" width="11.57421875" style="0" customWidth="1"/>
    <col min="15" max="15" width="12.8515625" style="0" customWidth="1"/>
    <col min="16" max="16" width="11.7109375" style="0" customWidth="1"/>
    <col min="17" max="17" width="14.140625" style="0" customWidth="1"/>
    <col min="18" max="18" width="14.28125" style="0" customWidth="1"/>
    <col min="19" max="19" width="12.8515625" style="0" customWidth="1"/>
    <col min="20" max="20" width="14.8515625" style="0" customWidth="1"/>
    <col min="21" max="21" width="14.421875" style="0" customWidth="1"/>
    <col min="22" max="22" width="15.28125" style="0" customWidth="1"/>
    <col min="23" max="23" width="15.00390625" style="0" customWidth="1"/>
    <col min="24" max="25" width="12.00390625" style="0" customWidth="1"/>
    <col min="26" max="27" width="12.7109375" style="0" customWidth="1"/>
    <col min="28" max="28" width="12.00390625" style="0" customWidth="1"/>
    <col min="29" max="29" width="12.28125" style="0" customWidth="1"/>
    <col min="30" max="30" width="14.28125" style="0" customWidth="1"/>
    <col min="31" max="31" width="13.421875" style="0" customWidth="1"/>
    <col min="32" max="32" width="14.7109375" style="0" customWidth="1"/>
    <col min="33" max="33" width="17.140625" style="0" customWidth="1"/>
    <col min="34" max="34" width="14.8515625" style="0" customWidth="1"/>
    <col min="35" max="35" width="14.421875" style="0" customWidth="1"/>
    <col min="36" max="36" width="15.421875" style="0" customWidth="1"/>
    <col min="37" max="37" width="16.421875" style="0" customWidth="1"/>
    <col min="38" max="38" width="16.140625" style="0" customWidth="1"/>
    <col min="39" max="39" width="16.00390625" style="0" customWidth="1"/>
    <col min="40" max="40" width="14.140625" style="0" customWidth="1"/>
    <col min="41" max="41" width="15.28125" style="0" customWidth="1"/>
    <col min="42" max="42" width="15.421875" style="0" customWidth="1"/>
    <col min="43" max="43" width="17.00390625" style="0" customWidth="1"/>
    <col min="44" max="44" width="15.421875" style="0" customWidth="1"/>
    <col min="45" max="45" width="17.00390625" style="0" customWidth="1"/>
    <col min="46" max="46" width="15.8515625" style="0" customWidth="1"/>
    <col min="47" max="49" width="11.28125" style="0" customWidth="1"/>
    <col min="50" max="53" width="13.00390625" style="0" customWidth="1"/>
    <col min="54" max="54" width="11.28125" style="0" customWidth="1"/>
    <col min="55" max="55" width="12.00390625" style="0" customWidth="1"/>
    <col min="56" max="58" width="15.28125" style="0" customWidth="1"/>
    <col min="59" max="59" width="14.421875" style="0" customWidth="1"/>
  </cols>
  <sheetData>
    <row r="1" spans="4:59" ht="25.5" customHeight="1">
      <c r="D1" s="1" t="s">
        <v>155</v>
      </c>
      <c r="L1" s="11"/>
      <c r="M1" s="1" t="str">
        <f>$D$1</f>
        <v>Vyhodnocení NOP od IBR k 30.06.2010</v>
      </c>
      <c r="Q1" s="11"/>
      <c r="R1" s="11"/>
      <c r="S1" s="1" t="str">
        <f>$D$1</f>
        <v>Vyhodnocení NOP od IBR k 30.06.2010</v>
      </c>
      <c r="U1" s="11"/>
      <c r="X1" s="1" t="str">
        <f>$D$1</f>
        <v>Vyhodnocení NOP od IBR k 30.06.2010</v>
      </c>
      <c r="Y1" s="1"/>
      <c r="AB1" s="11"/>
      <c r="AG1" s="1" t="str">
        <f>$D$1</f>
        <v>Vyhodnocení NOP od IBR k 30.06.2010</v>
      </c>
      <c r="AH1" s="1"/>
      <c r="AO1" s="1" t="str">
        <f>$D$1</f>
        <v>Vyhodnocení NOP od IBR k 30.06.2010</v>
      </c>
      <c r="AS1" s="11"/>
      <c r="AT1" s="11"/>
      <c r="AU1" s="1" t="str">
        <f>$D$1</f>
        <v>Vyhodnocení NOP od IBR k 30.06.2010</v>
      </c>
      <c r="AV1" s="1"/>
      <c r="AW1" s="1"/>
      <c r="BC1" s="11"/>
      <c r="BD1" s="1" t="str">
        <f>$D$1</f>
        <v>Vyhodnocení NOP od IBR k 30.06.2010</v>
      </c>
      <c r="BG1" s="11"/>
    </row>
    <row r="2" spans="3:59" ht="9" customHeight="1"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  <c r="AF2" s="13">
        <v>30</v>
      </c>
      <c r="AG2" s="13">
        <v>31</v>
      </c>
      <c r="AH2" s="13">
        <v>32</v>
      </c>
      <c r="AI2" s="13">
        <v>33</v>
      </c>
      <c r="AJ2" s="13">
        <v>34</v>
      </c>
      <c r="AK2" s="13">
        <v>35</v>
      </c>
      <c r="AL2" s="13">
        <v>36</v>
      </c>
      <c r="AM2" s="13">
        <v>37</v>
      </c>
      <c r="AN2" s="13">
        <v>38</v>
      </c>
      <c r="AO2" s="13">
        <v>39</v>
      </c>
      <c r="AP2" s="13">
        <v>40</v>
      </c>
      <c r="AQ2" s="13">
        <v>41</v>
      </c>
      <c r="AR2" s="13">
        <v>42</v>
      </c>
      <c r="AS2" s="13">
        <v>43</v>
      </c>
      <c r="AT2" s="13">
        <v>44</v>
      </c>
      <c r="AU2" s="13">
        <v>45</v>
      </c>
      <c r="AV2" s="13">
        <v>46</v>
      </c>
      <c r="AW2" s="13">
        <v>47</v>
      </c>
      <c r="AX2" s="13">
        <v>48</v>
      </c>
      <c r="AY2" s="13">
        <v>49</v>
      </c>
      <c r="AZ2" s="13">
        <v>50</v>
      </c>
      <c r="BA2" s="13">
        <v>51</v>
      </c>
      <c r="BB2" s="13">
        <v>52</v>
      </c>
      <c r="BC2" s="13">
        <v>53</v>
      </c>
      <c r="BD2" s="13">
        <v>54</v>
      </c>
      <c r="BE2" s="13">
        <v>55</v>
      </c>
      <c r="BF2" s="13">
        <v>56</v>
      </c>
      <c r="BG2" s="13">
        <v>57</v>
      </c>
    </row>
    <row r="3" spans="1:59" ht="24" customHeight="1">
      <c r="A3" s="50" t="s">
        <v>0</v>
      </c>
      <c r="B3" s="50" t="s">
        <v>1</v>
      </c>
      <c r="C3" s="40" t="s">
        <v>3</v>
      </c>
      <c r="D3" s="41"/>
      <c r="E3" s="41"/>
      <c r="F3" s="41"/>
      <c r="G3" s="41"/>
      <c r="H3" s="41"/>
      <c r="I3" s="41"/>
      <c r="J3" s="41"/>
      <c r="K3" s="41"/>
      <c r="L3" s="42"/>
      <c r="M3" s="63" t="s">
        <v>3</v>
      </c>
      <c r="N3" s="64"/>
      <c r="O3" s="64"/>
      <c r="P3" s="64"/>
      <c r="Q3" s="41"/>
      <c r="R3" s="42"/>
      <c r="S3" s="49" t="s">
        <v>3</v>
      </c>
      <c r="T3" s="41"/>
      <c r="U3" s="41"/>
      <c r="V3" s="41"/>
      <c r="W3" s="42"/>
      <c r="X3" s="48" t="s">
        <v>3</v>
      </c>
      <c r="Y3" s="48"/>
      <c r="Z3" s="41"/>
      <c r="AA3" s="41"/>
      <c r="AB3" s="41"/>
      <c r="AC3" s="41"/>
      <c r="AD3" s="41"/>
      <c r="AE3" s="41"/>
      <c r="AF3" s="42"/>
      <c r="AG3" s="45" t="s">
        <v>5</v>
      </c>
      <c r="AH3" s="65"/>
      <c r="AI3" s="41"/>
      <c r="AJ3" s="41"/>
      <c r="AK3" s="41"/>
      <c r="AL3" s="41"/>
      <c r="AM3" s="41"/>
      <c r="AN3" s="42"/>
      <c r="AO3" s="45" t="s">
        <v>5</v>
      </c>
      <c r="AP3" s="41"/>
      <c r="AQ3" s="41"/>
      <c r="AR3" s="41"/>
      <c r="AS3" s="41"/>
      <c r="AT3" s="42"/>
      <c r="AU3" s="47" t="s">
        <v>5</v>
      </c>
      <c r="AV3" s="41"/>
      <c r="AW3" s="41"/>
      <c r="AX3" s="41"/>
      <c r="AY3" s="41"/>
      <c r="AZ3" s="41"/>
      <c r="BA3" s="41"/>
      <c r="BB3" s="41"/>
      <c r="BC3" s="41"/>
      <c r="BD3" s="47" t="s">
        <v>5</v>
      </c>
      <c r="BE3" s="41"/>
      <c r="BF3" s="41"/>
      <c r="BG3" s="60" t="s">
        <v>38</v>
      </c>
    </row>
    <row r="4" spans="1:59" ht="24" customHeight="1">
      <c r="A4" s="51"/>
      <c r="B4" s="51"/>
      <c r="C4" s="37" t="s">
        <v>181</v>
      </c>
      <c r="D4" s="37" t="s">
        <v>182</v>
      </c>
      <c r="E4" s="43" t="s">
        <v>4</v>
      </c>
      <c r="F4" s="43" t="s">
        <v>183</v>
      </c>
      <c r="G4" s="54" t="s">
        <v>21</v>
      </c>
      <c r="H4" s="54" t="s">
        <v>27</v>
      </c>
      <c r="I4" s="54" t="s">
        <v>41</v>
      </c>
      <c r="J4" s="54" t="s">
        <v>89</v>
      </c>
      <c r="K4" s="54" t="s">
        <v>137</v>
      </c>
      <c r="L4" s="54" t="s">
        <v>25</v>
      </c>
      <c r="M4" s="43" t="s">
        <v>60</v>
      </c>
      <c r="N4" s="43" t="s">
        <v>42</v>
      </c>
      <c r="O4" s="43" t="s">
        <v>43</v>
      </c>
      <c r="P4" s="37" t="s">
        <v>57</v>
      </c>
      <c r="Q4" s="37" t="s">
        <v>44</v>
      </c>
      <c r="R4" s="55" t="s">
        <v>31</v>
      </c>
      <c r="S4" s="50" t="s">
        <v>32</v>
      </c>
      <c r="T4" s="50" t="s">
        <v>33</v>
      </c>
      <c r="U4" s="50" t="s">
        <v>29</v>
      </c>
      <c r="V4" s="50" t="s">
        <v>34</v>
      </c>
      <c r="W4" s="50" t="s">
        <v>30</v>
      </c>
      <c r="X4" s="37" t="s">
        <v>35</v>
      </c>
      <c r="Y4" s="37" t="s">
        <v>149</v>
      </c>
      <c r="Z4" s="37" t="s">
        <v>36</v>
      </c>
      <c r="AA4" s="37" t="s">
        <v>150</v>
      </c>
      <c r="AB4" s="37" t="s">
        <v>37</v>
      </c>
      <c r="AC4" s="50" t="s">
        <v>22</v>
      </c>
      <c r="AD4" s="50" t="s">
        <v>138</v>
      </c>
      <c r="AE4" s="50" t="s">
        <v>23</v>
      </c>
      <c r="AF4" s="50" t="s">
        <v>139</v>
      </c>
      <c r="AG4" s="43" t="s">
        <v>46</v>
      </c>
      <c r="AH4" s="43" t="s">
        <v>151</v>
      </c>
      <c r="AI4" s="43" t="s">
        <v>47</v>
      </c>
      <c r="AJ4" s="43" t="s">
        <v>112</v>
      </c>
      <c r="AK4" s="37" t="s">
        <v>56</v>
      </c>
      <c r="AL4" s="37" t="s">
        <v>55</v>
      </c>
      <c r="AM4" s="37" t="s">
        <v>140</v>
      </c>
      <c r="AN4" s="37" t="s">
        <v>63</v>
      </c>
      <c r="AO4" s="46" t="s">
        <v>48</v>
      </c>
      <c r="AP4" s="46" t="s">
        <v>49</v>
      </c>
      <c r="AQ4" s="46" t="s">
        <v>50</v>
      </c>
      <c r="AR4" s="46" t="s">
        <v>58</v>
      </c>
      <c r="AS4" s="46" t="s">
        <v>59</v>
      </c>
      <c r="AT4" s="46" t="s">
        <v>152</v>
      </c>
      <c r="AU4" s="60" t="s">
        <v>51</v>
      </c>
      <c r="AV4" s="60" t="s">
        <v>121</v>
      </c>
      <c r="AW4" s="60" t="s">
        <v>122</v>
      </c>
      <c r="AX4" s="35" t="s">
        <v>123</v>
      </c>
      <c r="AY4" s="35" t="s">
        <v>153</v>
      </c>
      <c r="AZ4" s="35" t="s">
        <v>124</v>
      </c>
      <c r="BA4" s="35" t="s">
        <v>154</v>
      </c>
      <c r="BB4" s="35" t="s">
        <v>45</v>
      </c>
      <c r="BC4" s="36"/>
      <c r="BD4" s="43" t="s">
        <v>52</v>
      </c>
      <c r="BE4" s="43" t="s">
        <v>141</v>
      </c>
      <c r="BF4" s="43" t="s">
        <v>54</v>
      </c>
      <c r="BG4" s="61"/>
    </row>
    <row r="5" spans="1:59" s="2" customFormat="1" ht="63.75" customHeight="1">
      <c r="A5" s="52"/>
      <c r="B5" s="52"/>
      <c r="C5" s="38"/>
      <c r="D5" s="38"/>
      <c r="E5" s="44"/>
      <c r="F5" s="44"/>
      <c r="G5" s="36"/>
      <c r="H5" s="36"/>
      <c r="I5" s="36"/>
      <c r="J5" s="36"/>
      <c r="K5" s="36"/>
      <c r="L5" s="36"/>
      <c r="M5" s="44"/>
      <c r="N5" s="44"/>
      <c r="O5" s="44"/>
      <c r="P5" s="38"/>
      <c r="Q5" s="38"/>
      <c r="R5" s="56"/>
      <c r="S5" s="58"/>
      <c r="T5" s="58"/>
      <c r="U5" s="58"/>
      <c r="V5" s="58"/>
      <c r="W5" s="58"/>
      <c r="X5" s="38"/>
      <c r="Y5" s="38"/>
      <c r="Z5" s="38"/>
      <c r="AA5" s="38"/>
      <c r="AB5" s="38"/>
      <c r="AC5" s="58"/>
      <c r="AD5" s="58"/>
      <c r="AE5" s="58"/>
      <c r="AF5" s="58"/>
      <c r="AG5" s="44"/>
      <c r="AH5" s="44"/>
      <c r="AI5" s="44"/>
      <c r="AJ5" s="44"/>
      <c r="AK5" s="58"/>
      <c r="AL5" s="58"/>
      <c r="AM5" s="58"/>
      <c r="AN5" s="58"/>
      <c r="AO5" s="36"/>
      <c r="AP5" s="36"/>
      <c r="AQ5" s="36"/>
      <c r="AR5" s="36"/>
      <c r="AS5" s="36"/>
      <c r="AT5" s="36"/>
      <c r="AU5" s="61"/>
      <c r="AV5" s="61"/>
      <c r="AW5" s="61"/>
      <c r="AX5" s="36"/>
      <c r="AY5" s="36"/>
      <c r="AZ5" s="36"/>
      <c r="BA5" s="36"/>
      <c r="BB5" s="36"/>
      <c r="BC5" s="36"/>
      <c r="BD5" s="44"/>
      <c r="BE5" s="44"/>
      <c r="BF5" s="44"/>
      <c r="BG5" s="58"/>
    </row>
    <row r="6" spans="1:59" s="2" customFormat="1" ht="54.75" customHeight="1">
      <c r="A6" s="53"/>
      <c r="B6" s="53"/>
      <c r="C6" s="39"/>
      <c r="D6" s="39"/>
      <c r="E6" s="44"/>
      <c r="F6" s="44"/>
      <c r="G6" s="36"/>
      <c r="H6" s="36"/>
      <c r="I6" s="36"/>
      <c r="J6" s="36"/>
      <c r="K6" s="36"/>
      <c r="L6" s="36"/>
      <c r="M6" s="44"/>
      <c r="N6" s="44"/>
      <c r="O6" s="44"/>
      <c r="P6" s="39"/>
      <c r="Q6" s="39"/>
      <c r="R6" s="57"/>
      <c r="S6" s="59"/>
      <c r="T6" s="59"/>
      <c r="U6" s="59"/>
      <c r="V6" s="59"/>
      <c r="W6" s="59"/>
      <c r="X6" s="39"/>
      <c r="Y6" s="39"/>
      <c r="Z6" s="39"/>
      <c r="AA6" s="39"/>
      <c r="AB6" s="39"/>
      <c r="AC6" s="59"/>
      <c r="AD6" s="59"/>
      <c r="AE6" s="59"/>
      <c r="AF6" s="59"/>
      <c r="AG6" s="44"/>
      <c r="AH6" s="44"/>
      <c r="AI6" s="44"/>
      <c r="AJ6" s="44"/>
      <c r="AK6" s="59"/>
      <c r="AL6" s="59"/>
      <c r="AM6" s="59"/>
      <c r="AN6" s="59"/>
      <c r="AO6" s="36"/>
      <c r="AP6" s="36"/>
      <c r="AQ6" s="36"/>
      <c r="AR6" s="36"/>
      <c r="AS6" s="36"/>
      <c r="AT6" s="36"/>
      <c r="AU6" s="62"/>
      <c r="AV6" s="62"/>
      <c r="AW6" s="62"/>
      <c r="AX6" s="36"/>
      <c r="AY6" s="36"/>
      <c r="AZ6" s="36"/>
      <c r="BA6" s="36"/>
      <c r="BB6" s="4" t="s">
        <v>39</v>
      </c>
      <c r="BC6" s="4" t="s">
        <v>40</v>
      </c>
      <c r="BD6" s="44"/>
      <c r="BE6" s="44"/>
      <c r="BF6" s="44"/>
      <c r="BG6" s="59"/>
    </row>
    <row r="7" spans="1:59" ht="12.75">
      <c r="A7" s="5">
        <v>11</v>
      </c>
      <c r="B7" s="3" t="s">
        <v>6</v>
      </c>
      <c r="C7" s="7">
        <v>34</v>
      </c>
      <c r="D7" s="7">
        <v>18</v>
      </c>
      <c r="E7" s="7">
        <v>15</v>
      </c>
      <c r="F7" s="7">
        <v>3</v>
      </c>
      <c r="G7" s="7">
        <v>12</v>
      </c>
      <c r="H7" s="7">
        <v>1</v>
      </c>
      <c r="I7" s="7">
        <f aca="true" t="shared" si="0" ref="I7:I20">SUM(G7:H7)</f>
        <v>13</v>
      </c>
      <c r="J7" s="7">
        <v>5</v>
      </c>
      <c r="K7" s="12">
        <f>I7-'Tabulky 12-2009'!H7</f>
        <v>0</v>
      </c>
      <c r="L7" s="9">
        <f>(H7+G7)/D7</f>
        <v>0.7222222222222222</v>
      </c>
      <c r="M7" s="7">
        <v>17</v>
      </c>
      <c r="N7" s="7">
        <v>13</v>
      </c>
      <c r="O7" s="9">
        <f aca="true" t="shared" si="1" ref="O7:O21">N7/M7</f>
        <v>0.7647058823529411</v>
      </c>
      <c r="P7" s="7">
        <v>4</v>
      </c>
      <c r="Q7" s="9">
        <f aca="true" t="shared" si="2" ref="Q7:Q21">P7/M7</f>
        <v>0.23529411764705882</v>
      </c>
      <c r="R7" s="7">
        <f>M7-'Tabulky 12-2009'!M7</f>
        <v>0</v>
      </c>
      <c r="S7" s="7">
        <f>T7+V7</f>
        <v>0</v>
      </c>
      <c r="T7" s="7">
        <v>0</v>
      </c>
      <c r="U7" s="9">
        <v>0</v>
      </c>
      <c r="V7" s="7">
        <v>0</v>
      </c>
      <c r="W7" s="9">
        <v>0</v>
      </c>
      <c r="X7" s="7">
        <v>2</v>
      </c>
      <c r="Y7" s="7">
        <f>X7-'Tabulky 12-2009'!Y7</f>
        <v>0</v>
      </c>
      <c r="Z7" s="7">
        <v>0</v>
      </c>
      <c r="AA7" s="7">
        <f>Z7-'Tabulky 12-2009'!Z7</f>
        <v>0</v>
      </c>
      <c r="AB7" s="7">
        <v>0</v>
      </c>
      <c r="AC7" s="7">
        <v>0</v>
      </c>
      <c r="AD7" s="9">
        <v>0</v>
      </c>
      <c r="AE7" s="7">
        <f aca="true" t="shared" si="3" ref="AE7:AE20">V7-AC7</f>
        <v>0</v>
      </c>
      <c r="AF7" s="9">
        <v>0</v>
      </c>
      <c r="AG7" s="7">
        <v>732</v>
      </c>
      <c r="AH7" s="7">
        <f>AG7/D7</f>
        <v>40.666666666666664</v>
      </c>
      <c r="AI7" s="7">
        <v>538</v>
      </c>
      <c r="AJ7" s="7">
        <v>9</v>
      </c>
      <c r="AK7" s="7">
        <f>AG7-AI7-AJ7</f>
        <v>185</v>
      </c>
      <c r="AL7" s="7">
        <v>695</v>
      </c>
      <c r="AM7" s="9">
        <f>AL7/AG7</f>
        <v>0.9494535519125683</v>
      </c>
      <c r="AN7" s="29">
        <f aca="true" t="shared" si="4" ref="AN7:AN21">AL7/I7</f>
        <v>53.46153846153846</v>
      </c>
      <c r="AO7" s="7">
        <v>244</v>
      </c>
      <c r="AP7" s="7">
        <f>AO7-AR7</f>
        <v>182</v>
      </c>
      <c r="AQ7" s="9">
        <f>AP7/AO7</f>
        <v>0.7459016393442623</v>
      </c>
      <c r="AR7" s="7">
        <v>62</v>
      </c>
      <c r="AS7" s="9">
        <f>AR7/AO7</f>
        <v>0.2540983606557377</v>
      </c>
      <c r="AT7" s="7">
        <f>AO7-'Tabulky 12-2009'!AM7</f>
        <v>0</v>
      </c>
      <c r="AU7" s="7">
        <v>0</v>
      </c>
      <c r="AV7" s="7">
        <v>0</v>
      </c>
      <c r="AW7" s="12">
        <v>0</v>
      </c>
      <c r="AX7" s="7">
        <v>8</v>
      </c>
      <c r="AY7" s="7">
        <f>AX7-'Tabulky 12-2009'!AU7</f>
        <v>0</v>
      </c>
      <c r="AZ7" s="7">
        <v>0</v>
      </c>
      <c r="BA7" s="7">
        <f>AZ7-'Tabulky 12-2009'!AV7</f>
        <v>0</v>
      </c>
      <c r="BB7" s="7">
        <v>0</v>
      </c>
      <c r="BC7" s="7">
        <v>0</v>
      </c>
      <c r="BD7" s="12">
        <v>177</v>
      </c>
      <c r="BE7" s="12">
        <v>35</v>
      </c>
      <c r="BF7" s="12">
        <v>148</v>
      </c>
      <c r="BG7" s="7">
        <v>319</v>
      </c>
    </row>
    <row r="8" spans="1:59" ht="12.75">
      <c r="A8" s="5">
        <v>21</v>
      </c>
      <c r="B8" s="3" t="s">
        <v>7</v>
      </c>
      <c r="C8" s="7">
        <v>3250</v>
      </c>
      <c r="D8" s="7">
        <v>2061</v>
      </c>
      <c r="E8" s="7">
        <v>1642</v>
      </c>
      <c r="F8" s="7">
        <v>419</v>
      </c>
      <c r="G8" s="7">
        <v>1028</v>
      </c>
      <c r="H8" s="7">
        <v>27</v>
      </c>
      <c r="I8" s="7">
        <f t="shared" si="0"/>
        <v>1055</v>
      </c>
      <c r="J8" s="7">
        <v>128</v>
      </c>
      <c r="K8" s="12">
        <f>I8-'Tabulky 12-2009'!H8</f>
        <v>42</v>
      </c>
      <c r="L8" s="9">
        <f aca="true" t="shared" si="5" ref="L8:L19">(H8+G8)/D8</f>
        <v>0.5118874332848132</v>
      </c>
      <c r="M8" s="7">
        <v>1532</v>
      </c>
      <c r="N8" s="7">
        <v>1234</v>
      </c>
      <c r="O8" s="9">
        <f t="shared" si="1"/>
        <v>0.8054830287206266</v>
      </c>
      <c r="P8" s="7">
        <v>298</v>
      </c>
      <c r="Q8" s="9">
        <f t="shared" si="2"/>
        <v>0.19451697127937337</v>
      </c>
      <c r="R8" s="7">
        <f>M8-'Tabulky 12-2009'!M8</f>
        <v>13</v>
      </c>
      <c r="S8" s="7">
        <f aca="true" t="shared" si="6" ref="S8:S20">T8+V8</f>
        <v>242</v>
      </c>
      <c r="T8" s="7">
        <v>86</v>
      </c>
      <c r="U8" s="9">
        <f aca="true" t="shared" si="7" ref="U8:U21">T8/S8</f>
        <v>0.35537190082644626</v>
      </c>
      <c r="V8" s="7">
        <v>156</v>
      </c>
      <c r="W8" s="9">
        <f aca="true" t="shared" si="8" ref="W8:W21">V8/S8</f>
        <v>0.6446280991735537</v>
      </c>
      <c r="X8" s="7">
        <v>117</v>
      </c>
      <c r="Y8" s="7">
        <f>X8-'Tabulky 12-2009'!Y8</f>
        <v>9</v>
      </c>
      <c r="Z8" s="7">
        <v>40</v>
      </c>
      <c r="AA8" s="7">
        <f>Z8-'Tabulky 12-2009'!Z8</f>
        <v>5</v>
      </c>
      <c r="AB8" s="7">
        <v>44</v>
      </c>
      <c r="AC8" s="7">
        <v>170</v>
      </c>
      <c r="AD8" s="9">
        <f aca="true" t="shared" si="9" ref="AD8:AD21">AC8/V8</f>
        <v>1.0897435897435896</v>
      </c>
      <c r="AE8" s="7">
        <f t="shared" si="3"/>
        <v>-14</v>
      </c>
      <c r="AF8" s="9">
        <f aca="true" t="shared" si="10" ref="AF8:AF21">AE8/V8</f>
        <v>-0.08974358974358974</v>
      </c>
      <c r="AG8" s="7">
        <v>147649</v>
      </c>
      <c r="AH8" s="7">
        <f aca="true" t="shared" si="11" ref="AH8:AH21">AG8/D8</f>
        <v>71.6394953905871</v>
      </c>
      <c r="AI8" s="7">
        <v>109050</v>
      </c>
      <c r="AJ8" s="7">
        <v>11788</v>
      </c>
      <c r="AK8" s="7">
        <f aca="true" t="shared" si="12" ref="AK8:AK20">AG8-AI8-AJ8</f>
        <v>26811</v>
      </c>
      <c r="AL8" s="7">
        <v>61809</v>
      </c>
      <c r="AM8" s="9">
        <f aca="true" t="shared" si="13" ref="AM8:AM21">AL8/AG8</f>
        <v>0.41862118944252924</v>
      </c>
      <c r="AN8" s="29">
        <f t="shared" si="4"/>
        <v>58.586729857819904</v>
      </c>
      <c r="AO8" s="7">
        <v>135931</v>
      </c>
      <c r="AP8" s="7">
        <f aca="true" t="shared" si="14" ref="AP8:AP21">AO8-AR8</f>
        <v>65007</v>
      </c>
      <c r="AQ8" s="9">
        <f aca="true" t="shared" si="15" ref="AQ8:AQ21">AP8/AO8</f>
        <v>0.47823528113528185</v>
      </c>
      <c r="AR8" s="7">
        <v>70924</v>
      </c>
      <c r="AS8" s="9">
        <f aca="true" t="shared" si="16" ref="AS8:AS21">AR8/AO8</f>
        <v>0.5217647188647181</v>
      </c>
      <c r="AT8" s="7">
        <f>AO8-'Tabulky 12-2009'!AM8</f>
        <v>1403</v>
      </c>
      <c r="AU8" s="7">
        <v>54764</v>
      </c>
      <c r="AV8" s="7">
        <v>3461</v>
      </c>
      <c r="AW8" s="12">
        <v>51303</v>
      </c>
      <c r="AX8" s="7">
        <v>3915</v>
      </c>
      <c r="AY8" s="7">
        <f>AX8-'Tabulky 12-2009'!AU8</f>
        <v>875</v>
      </c>
      <c r="AZ8" s="7">
        <v>561</v>
      </c>
      <c r="BA8" s="7">
        <f>AZ8-'Tabulky 12-2009'!AV8</f>
        <v>380</v>
      </c>
      <c r="BB8" s="7">
        <v>293</v>
      </c>
      <c r="BC8" s="7">
        <v>1458</v>
      </c>
      <c r="BD8" s="12">
        <v>111753</v>
      </c>
      <c r="BE8" s="12">
        <v>46107</v>
      </c>
      <c r="BF8" s="12">
        <v>89144</v>
      </c>
      <c r="BG8" s="7">
        <v>435122</v>
      </c>
    </row>
    <row r="9" spans="1:59" ht="12.75">
      <c r="A9" s="5">
        <v>31</v>
      </c>
      <c r="B9" s="3" t="s">
        <v>8</v>
      </c>
      <c r="C9" s="7">
        <v>4218</v>
      </c>
      <c r="D9" s="7">
        <v>2842</v>
      </c>
      <c r="E9" s="7">
        <v>2357</v>
      </c>
      <c r="F9" s="7">
        <v>485</v>
      </c>
      <c r="G9" s="7">
        <v>1626</v>
      </c>
      <c r="H9" s="7">
        <v>66</v>
      </c>
      <c r="I9" s="7">
        <f t="shared" si="0"/>
        <v>1692</v>
      </c>
      <c r="J9" s="7">
        <v>223</v>
      </c>
      <c r="K9" s="12">
        <f>I9-'Tabulky 12-2009'!H9</f>
        <v>5</v>
      </c>
      <c r="L9" s="9">
        <f t="shared" si="5"/>
        <v>0.5953553835327234</v>
      </c>
      <c r="M9" s="7">
        <v>1703</v>
      </c>
      <c r="N9" s="7">
        <v>1131</v>
      </c>
      <c r="O9" s="9">
        <f t="shared" si="1"/>
        <v>0.6641221374045801</v>
      </c>
      <c r="P9" s="7">
        <v>572</v>
      </c>
      <c r="Q9" s="9">
        <f t="shared" si="2"/>
        <v>0.33587786259541985</v>
      </c>
      <c r="R9" s="7">
        <f>M9-'Tabulky 12-2009'!M9</f>
        <v>1</v>
      </c>
      <c r="S9" s="7">
        <f t="shared" si="6"/>
        <v>295</v>
      </c>
      <c r="T9" s="7">
        <v>20</v>
      </c>
      <c r="U9" s="9">
        <f t="shared" si="7"/>
        <v>0.06779661016949153</v>
      </c>
      <c r="V9" s="7">
        <v>275</v>
      </c>
      <c r="W9" s="9">
        <f t="shared" si="8"/>
        <v>0.9322033898305084</v>
      </c>
      <c r="X9" s="7">
        <v>104</v>
      </c>
      <c r="Y9" s="7">
        <f>X9-'Tabulky 12-2009'!Y9</f>
        <v>12</v>
      </c>
      <c r="Z9" s="7">
        <v>65</v>
      </c>
      <c r="AA9" s="7">
        <f>Z9-'Tabulky 12-2009'!Z9</f>
        <v>3</v>
      </c>
      <c r="AB9" s="7">
        <v>127</v>
      </c>
      <c r="AC9" s="7">
        <v>323</v>
      </c>
      <c r="AD9" s="9">
        <f t="shared" si="9"/>
        <v>1.1745454545454546</v>
      </c>
      <c r="AE9" s="7">
        <f t="shared" si="3"/>
        <v>-48</v>
      </c>
      <c r="AF9" s="9">
        <f t="shared" si="10"/>
        <v>-0.17454545454545456</v>
      </c>
      <c r="AG9" s="7">
        <v>218574</v>
      </c>
      <c r="AH9" s="7">
        <f t="shared" si="11"/>
        <v>76.90851513019001</v>
      </c>
      <c r="AI9" s="7">
        <v>165270</v>
      </c>
      <c r="AJ9" s="7">
        <v>8604</v>
      </c>
      <c r="AK9" s="7">
        <f t="shared" si="12"/>
        <v>44700</v>
      </c>
      <c r="AL9" s="7">
        <v>103158</v>
      </c>
      <c r="AM9" s="9">
        <f t="shared" si="13"/>
        <v>0.47195915342172445</v>
      </c>
      <c r="AN9" s="29">
        <f t="shared" si="4"/>
        <v>60.96808510638298</v>
      </c>
      <c r="AO9" s="7">
        <v>148175</v>
      </c>
      <c r="AP9" s="7">
        <f t="shared" si="14"/>
        <v>85862</v>
      </c>
      <c r="AQ9" s="9">
        <f t="shared" si="15"/>
        <v>0.5794634722456554</v>
      </c>
      <c r="AR9" s="7">
        <v>62313</v>
      </c>
      <c r="AS9" s="9">
        <f t="shared" si="16"/>
        <v>0.4205365277543445</v>
      </c>
      <c r="AT9" s="7">
        <f>AO9-'Tabulky 12-2009'!AM9</f>
        <v>50</v>
      </c>
      <c r="AU9" s="7">
        <v>78366</v>
      </c>
      <c r="AV9" s="7">
        <v>2251</v>
      </c>
      <c r="AW9" s="12">
        <v>76115</v>
      </c>
      <c r="AX9" s="7">
        <v>4247</v>
      </c>
      <c r="AY9" s="7">
        <f>AX9-'Tabulky 12-2009'!AU9</f>
        <v>431</v>
      </c>
      <c r="AZ9" s="7">
        <v>870</v>
      </c>
      <c r="BA9" s="7">
        <f>AZ9-'Tabulky 12-2009'!AV9</f>
        <v>21</v>
      </c>
      <c r="BB9" s="7">
        <v>1028</v>
      </c>
      <c r="BC9" s="7">
        <v>4352</v>
      </c>
      <c r="BD9" s="12">
        <v>148517</v>
      </c>
      <c r="BE9" s="12">
        <v>65127</v>
      </c>
      <c r="BF9" s="12">
        <v>116965</v>
      </c>
      <c r="BG9" s="7">
        <v>575753</v>
      </c>
    </row>
    <row r="10" spans="1:59" ht="12.75">
      <c r="A10" s="5">
        <v>32</v>
      </c>
      <c r="B10" s="3" t="s">
        <v>9</v>
      </c>
      <c r="C10" s="7">
        <v>2802</v>
      </c>
      <c r="D10" s="7">
        <v>1813</v>
      </c>
      <c r="E10" s="7">
        <v>1561</v>
      </c>
      <c r="F10" s="7">
        <v>252</v>
      </c>
      <c r="G10" s="7">
        <v>1375</v>
      </c>
      <c r="H10" s="7">
        <v>7</v>
      </c>
      <c r="I10" s="7">
        <f t="shared" si="0"/>
        <v>1382</v>
      </c>
      <c r="J10" s="7">
        <v>557</v>
      </c>
      <c r="K10" s="12">
        <f>I10-'Tabulky 12-2009'!H10</f>
        <v>-11</v>
      </c>
      <c r="L10" s="9">
        <f t="shared" si="5"/>
        <v>0.7622724765581909</v>
      </c>
      <c r="M10" s="7">
        <v>388</v>
      </c>
      <c r="N10" s="7">
        <v>219</v>
      </c>
      <c r="O10" s="9">
        <f t="shared" si="1"/>
        <v>0.5644329896907216</v>
      </c>
      <c r="P10" s="7">
        <v>169</v>
      </c>
      <c r="Q10" s="9">
        <f t="shared" si="2"/>
        <v>0.43556701030927836</v>
      </c>
      <c r="R10" s="7">
        <f>M10-'Tabulky 12-2009'!M10</f>
        <v>5</v>
      </c>
      <c r="S10" s="7">
        <f t="shared" si="6"/>
        <v>100</v>
      </c>
      <c r="T10" s="7">
        <v>1</v>
      </c>
      <c r="U10" s="9">
        <f t="shared" si="7"/>
        <v>0.01</v>
      </c>
      <c r="V10" s="7">
        <v>99</v>
      </c>
      <c r="W10" s="9">
        <f t="shared" si="8"/>
        <v>0.99</v>
      </c>
      <c r="X10" s="7">
        <v>74</v>
      </c>
      <c r="Y10" s="7">
        <f>X10-'Tabulky 12-2009'!Y10</f>
        <v>5</v>
      </c>
      <c r="Z10" s="7">
        <v>25</v>
      </c>
      <c r="AA10" s="7">
        <f>Z10-'Tabulky 12-2009'!Z10</f>
        <v>3</v>
      </c>
      <c r="AB10" s="7">
        <v>11</v>
      </c>
      <c r="AC10" s="7">
        <v>121</v>
      </c>
      <c r="AD10" s="9">
        <f t="shared" si="9"/>
        <v>1.2222222222222223</v>
      </c>
      <c r="AE10" s="7">
        <f t="shared" si="3"/>
        <v>-22</v>
      </c>
      <c r="AF10" s="9">
        <f t="shared" si="10"/>
        <v>-0.2222222222222222</v>
      </c>
      <c r="AG10" s="7">
        <v>165776</v>
      </c>
      <c r="AH10" s="7">
        <f t="shared" si="11"/>
        <v>91.43739658025372</v>
      </c>
      <c r="AI10" s="7">
        <v>127941</v>
      </c>
      <c r="AJ10" s="7">
        <v>5074</v>
      </c>
      <c r="AK10" s="7">
        <f t="shared" si="12"/>
        <v>32761</v>
      </c>
      <c r="AL10" s="7">
        <v>122279</v>
      </c>
      <c r="AM10" s="9">
        <f t="shared" si="13"/>
        <v>0.737615818936396</v>
      </c>
      <c r="AN10" s="29">
        <f t="shared" si="4"/>
        <v>88.47973950795948</v>
      </c>
      <c r="AO10" s="7">
        <v>66162</v>
      </c>
      <c r="AP10" s="7">
        <f t="shared" si="14"/>
        <v>42627</v>
      </c>
      <c r="AQ10" s="9">
        <f t="shared" si="15"/>
        <v>0.6442822163779813</v>
      </c>
      <c r="AR10" s="7">
        <v>23535</v>
      </c>
      <c r="AS10" s="9">
        <f t="shared" si="16"/>
        <v>0.35571778362201867</v>
      </c>
      <c r="AT10" s="7">
        <f>AO10-'Tabulky 12-2009'!AM10</f>
        <v>50</v>
      </c>
      <c r="AU10" s="7">
        <v>30941</v>
      </c>
      <c r="AV10" s="7">
        <v>2234</v>
      </c>
      <c r="AW10" s="12">
        <v>28707</v>
      </c>
      <c r="AX10" s="7">
        <v>1797</v>
      </c>
      <c r="AY10" s="7">
        <f>AX10-'Tabulky 12-2009'!AU10</f>
        <v>46</v>
      </c>
      <c r="AZ10" s="7">
        <v>166</v>
      </c>
      <c r="BA10" s="7">
        <f>AZ10-'Tabulky 12-2009'!AV10</f>
        <v>6</v>
      </c>
      <c r="BB10" s="7">
        <v>94</v>
      </c>
      <c r="BC10" s="7">
        <v>112</v>
      </c>
      <c r="BD10" s="12">
        <v>53392</v>
      </c>
      <c r="BE10" s="12">
        <v>21522</v>
      </c>
      <c r="BF10" s="12">
        <v>43698</v>
      </c>
      <c r="BG10" s="7">
        <v>212707</v>
      </c>
    </row>
    <row r="11" spans="1:59" ht="12.75">
      <c r="A11" s="5">
        <v>41</v>
      </c>
      <c r="B11" s="3" t="s">
        <v>10</v>
      </c>
      <c r="C11" s="7">
        <v>574</v>
      </c>
      <c r="D11" s="7">
        <v>390</v>
      </c>
      <c r="E11" s="7">
        <v>363</v>
      </c>
      <c r="F11" s="7">
        <v>27</v>
      </c>
      <c r="G11" s="7">
        <v>229</v>
      </c>
      <c r="H11" s="7">
        <v>7</v>
      </c>
      <c r="I11" s="7">
        <f t="shared" si="0"/>
        <v>236</v>
      </c>
      <c r="J11" s="7">
        <v>17</v>
      </c>
      <c r="K11" s="12">
        <f>I11-'Tabulky 12-2009'!H11</f>
        <v>36</v>
      </c>
      <c r="L11" s="9">
        <f t="shared" si="5"/>
        <v>0.6051282051282051</v>
      </c>
      <c r="M11" s="7">
        <v>320</v>
      </c>
      <c r="N11" s="7">
        <v>197</v>
      </c>
      <c r="O11" s="9">
        <f t="shared" si="1"/>
        <v>0.615625</v>
      </c>
      <c r="P11" s="7">
        <v>123</v>
      </c>
      <c r="Q11" s="9">
        <f t="shared" si="2"/>
        <v>0.384375</v>
      </c>
      <c r="R11" s="7">
        <f>M11-'Tabulky 12-2009'!M11</f>
        <v>3</v>
      </c>
      <c r="S11" s="7">
        <f t="shared" si="6"/>
        <v>47</v>
      </c>
      <c r="T11" s="7">
        <v>3</v>
      </c>
      <c r="U11" s="9">
        <f t="shared" si="7"/>
        <v>0.06382978723404255</v>
      </c>
      <c r="V11" s="7">
        <v>44</v>
      </c>
      <c r="W11" s="9">
        <f t="shared" si="8"/>
        <v>0.9361702127659575</v>
      </c>
      <c r="X11" s="7">
        <v>14</v>
      </c>
      <c r="Y11" s="7">
        <f>X11-'Tabulky 12-2009'!Y11</f>
        <v>0</v>
      </c>
      <c r="Z11" s="7">
        <v>10</v>
      </c>
      <c r="AA11" s="7">
        <f>Z11-'Tabulky 12-2009'!Z11</f>
        <v>2</v>
      </c>
      <c r="AB11" s="7">
        <v>4</v>
      </c>
      <c r="AC11" s="7">
        <v>30</v>
      </c>
      <c r="AD11" s="9">
        <f t="shared" si="9"/>
        <v>0.6818181818181818</v>
      </c>
      <c r="AE11" s="7">
        <f t="shared" si="3"/>
        <v>14</v>
      </c>
      <c r="AF11" s="9">
        <f t="shared" si="10"/>
        <v>0.3181818181818182</v>
      </c>
      <c r="AG11" s="7">
        <v>43430</v>
      </c>
      <c r="AH11" s="7">
        <f t="shared" si="11"/>
        <v>111.35897435897436</v>
      </c>
      <c r="AI11" s="7">
        <v>35360</v>
      </c>
      <c r="AJ11" s="7">
        <v>63</v>
      </c>
      <c r="AK11" s="7">
        <f t="shared" si="12"/>
        <v>8007</v>
      </c>
      <c r="AL11" s="7">
        <v>26142</v>
      </c>
      <c r="AM11" s="9">
        <f t="shared" si="13"/>
        <v>0.6019341469030624</v>
      </c>
      <c r="AN11" s="29">
        <f t="shared" si="4"/>
        <v>110.77118644067797</v>
      </c>
      <c r="AO11" s="7">
        <v>35723</v>
      </c>
      <c r="AP11" s="7">
        <f t="shared" si="14"/>
        <v>28482</v>
      </c>
      <c r="AQ11" s="9">
        <f t="shared" si="15"/>
        <v>0.7973014584441396</v>
      </c>
      <c r="AR11" s="7">
        <v>7241</v>
      </c>
      <c r="AS11" s="9">
        <f t="shared" si="16"/>
        <v>0.20269854155586037</v>
      </c>
      <c r="AT11" s="7">
        <f>AO11-'Tabulky 12-2009'!AM11</f>
        <v>27</v>
      </c>
      <c r="AU11" s="7">
        <v>13796</v>
      </c>
      <c r="AV11" s="7">
        <v>891</v>
      </c>
      <c r="AW11" s="12">
        <v>12905</v>
      </c>
      <c r="AX11" s="7">
        <v>939</v>
      </c>
      <c r="AY11" s="7">
        <f>AX11-'Tabulky 12-2009'!AU11</f>
        <v>404</v>
      </c>
      <c r="AZ11" s="7">
        <v>156</v>
      </c>
      <c r="BA11" s="7">
        <f>AZ11-'Tabulky 12-2009'!AV11</f>
        <v>109</v>
      </c>
      <c r="BB11" s="7">
        <v>1</v>
      </c>
      <c r="BC11" s="7">
        <v>62</v>
      </c>
      <c r="BD11" s="12">
        <v>13741</v>
      </c>
      <c r="BE11" s="12">
        <v>8124</v>
      </c>
      <c r="BF11" s="12">
        <v>8922</v>
      </c>
      <c r="BG11" s="7">
        <v>39184</v>
      </c>
    </row>
    <row r="12" spans="1:59" ht="12.75">
      <c r="A12" s="5">
        <v>42</v>
      </c>
      <c r="B12" s="3" t="s">
        <v>11</v>
      </c>
      <c r="C12" s="7">
        <v>1186</v>
      </c>
      <c r="D12" s="7">
        <v>762</v>
      </c>
      <c r="E12" s="7">
        <v>634</v>
      </c>
      <c r="F12" s="7">
        <v>128</v>
      </c>
      <c r="G12" s="7">
        <v>446</v>
      </c>
      <c r="H12" s="7">
        <v>8</v>
      </c>
      <c r="I12" s="7">
        <f t="shared" si="0"/>
        <v>454</v>
      </c>
      <c r="J12" s="7">
        <v>57</v>
      </c>
      <c r="K12" s="12">
        <f>I12-'Tabulky 12-2009'!H12</f>
        <v>63</v>
      </c>
      <c r="L12" s="9">
        <f t="shared" si="5"/>
        <v>0.5958005249343832</v>
      </c>
      <c r="M12" s="7">
        <v>592</v>
      </c>
      <c r="N12" s="7">
        <v>437</v>
      </c>
      <c r="O12" s="9">
        <f t="shared" si="1"/>
        <v>0.7381756756756757</v>
      </c>
      <c r="P12" s="7">
        <v>155</v>
      </c>
      <c r="Q12" s="9">
        <f t="shared" si="2"/>
        <v>0.26182432432432434</v>
      </c>
      <c r="R12" s="7">
        <f>M12-'Tabulky 12-2009'!M12</f>
        <v>0</v>
      </c>
      <c r="S12" s="7">
        <f t="shared" si="6"/>
        <v>49</v>
      </c>
      <c r="T12" s="7">
        <v>0</v>
      </c>
      <c r="U12" s="9">
        <f t="shared" si="7"/>
        <v>0</v>
      </c>
      <c r="V12" s="7">
        <v>49</v>
      </c>
      <c r="W12" s="9">
        <f t="shared" si="8"/>
        <v>1</v>
      </c>
      <c r="X12" s="7">
        <v>30</v>
      </c>
      <c r="Y12" s="7">
        <f>X12-'Tabulky 12-2009'!Y12</f>
        <v>2</v>
      </c>
      <c r="Z12" s="7">
        <v>16</v>
      </c>
      <c r="AA12" s="7">
        <f>Z12-'Tabulky 12-2009'!Z12</f>
        <v>1</v>
      </c>
      <c r="AB12" s="7">
        <v>10</v>
      </c>
      <c r="AC12" s="7">
        <v>52</v>
      </c>
      <c r="AD12" s="9">
        <f t="shared" si="9"/>
        <v>1.0612244897959184</v>
      </c>
      <c r="AE12" s="7">
        <f t="shared" si="3"/>
        <v>-3</v>
      </c>
      <c r="AF12" s="9">
        <f t="shared" si="10"/>
        <v>-0.061224489795918366</v>
      </c>
      <c r="AG12" s="7">
        <v>43844</v>
      </c>
      <c r="AH12" s="7">
        <f t="shared" si="11"/>
        <v>57.53805774278215</v>
      </c>
      <c r="AI12" s="7">
        <v>30763</v>
      </c>
      <c r="AJ12" s="7">
        <v>2671</v>
      </c>
      <c r="AK12" s="7">
        <f t="shared" si="12"/>
        <v>10410</v>
      </c>
      <c r="AL12" s="7">
        <v>20650</v>
      </c>
      <c r="AM12" s="9">
        <f t="shared" si="13"/>
        <v>0.4709880485357175</v>
      </c>
      <c r="AN12" s="29">
        <f t="shared" si="4"/>
        <v>45.48458149779736</v>
      </c>
      <c r="AO12" s="7">
        <v>40090</v>
      </c>
      <c r="AP12" s="7">
        <f t="shared" si="14"/>
        <v>22518</v>
      </c>
      <c r="AQ12" s="9">
        <f t="shared" si="15"/>
        <v>0.5616862060364181</v>
      </c>
      <c r="AR12" s="7">
        <v>17572</v>
      </c>
      <c r="AS12" s="9">
        <f t="shared" si="16"/>
        <v>0.43831379396358194</v>
      </c>
      <c r="AT12" s="7">
        <f>AO12-'Tabulky 12-2009'!AM12</f>
        <v>7</v>
      </c>
      <c r="AU12" s="7">
        <v>14232</v>
      </c>
      <c r="AV12" s="7">
        <v>1183</v>
      </c>
      <c r="AW12" s="12">
        <v>13049</v>
      </c>
      <c r="AX12" s="7">
        <v>1581</v>
      </c>
      <c r="AY12" s="7">
        <f>AX12-'Tabulky 12-2009'!AU12</f>
        <v>110</v>
      </c>
      <c r="AZ12" s="7">
        <v>180</v>
      </c>
      <c r="BA12" s="7">
        <f>AZ12-'Tabulky 12-2009'!AV12</f>
        <v>6</v>
      </c>
      <c r="BB12" s="7">
        <v>176</v>
      </c>
      <c r="BC12" s="7">
        <v>92</v>
      </c>
      <c r="BD12" s="12">
        <v>27517</v>
      </c>
      <c r="BE12" s="12">
        <v>9104</v>
      </c>
      <c r="BF12" s="12">
        <v>22772</v>
      </c>
      <c r="BG12" s="7">
        <v>112785</v>
      </c>
    </row>
    <row r="13" spans="1:59" ht="12.75">
      <c r="A13" s="5">
        <v>51</v>
      </c>
      <c r="B13" s="3" t="s">
        <v>12</v>
      </c>
      <c r="C13" s="7">
        <v>1441</v>
      </c>
      <c r="D13" s="7">
        <v>930</v>
      </c>
      <c r="E13" s="7">
        <v>766</v>
      </c>
      <c r="F13" s="7">
        <v>164</v>
      </c>
      <c r="G13" s="7">
        <v>533</v>
      </c>
      <c r="H13" s="7">
        <v>3</v>
      </c>
      <c r="I13" s="7">
        <f t="shared" si="0"/>
        <v>536</v>
      </c>
      <c r="J13" s="7">
        <v>46</v>
      </c>
      <c r="K13" s="12">
        <f>I13-'Tabulky 12-2009'!H13</f>
        <v>19</v>
      </c>
      <c r="L13" s="9">
        <f t="shared" si="5"/>
        <v>0.5763440860215053</v>
      </c>
      <c r="M13" s="7">
        <v>321</v>
      </c>
      <c r="N13" s="7">
        <v>239</v>
      </c>
      <c r="O13" s="9">
        <f t="shared" si="1"/>
        <v>0.7445482866043613</v>
      </c>
      <c r="P13" s="7">
        <v>82</v>
      </c>
      <c r="Q13" s="9">
        <f t="shared" si="2"/>
        <v>0.2554517133956386</v>
      </c>
      <c r="R13" s="7">
        <f>M13-'Tabulky 12-2009'!M13</f>
        <v>2</v>
      </c>
      <c r="S13" s="7">
        <f t="shared" si="6"/>
        <v>40</v>
      </c>
      <c r="T13" s="7">
        <v>5</v>
      </c>
      <c r="U13" s="9">
        <f t="shared" si="7"/>
        <v>0.125</v>
      </c>
      <c r="V13" s="7">
        <v>35</v>
      </c>
      <c r="W13" s="9">
        <f t="shared" si="8"/>
        <v>0.875</v>
      </c>
      <c r="X13" s="7">
        <v>35</v>
      </c>
      <c r="Y13" s="7">
        <f>X13-'Tabulky 12-2009'!Y13</f>
        <v>7</v>
      </c>
      <c r="Z13" s="7">
        <v>9</v>
      </c>
      <c r="AA13" s="7">
        <f>Z13-'Tabulky 12-2009'!Z13</f>
        <v>2</v>
      </c>
      <c r="AB13" s="7">
        <v>25</v>
      </c>
      <c r="AC13" s="7">
        <v>44</v>
      </c>
      <c r="AD13" s="9">
        <f t="shared" si="9"/>
        <v>1.2571428571428571</v>
      </c>
      <c r="AE13" s="7">
        <f t="shared" si="3"/>
        <v>-9</v>
      </c>
      <c r="AF13" s="9">
        <f t="shared" si="10"/>
        <v>-0.2571428571428571</v>
      </c>
      <c r="AG13" s="7">
        <v>48819</v>
      </c>
      <c r="AH13" s="7">
        <f t="shared" si="11"/>
        <v>52.49354838709677</v>
      </c>
      <c r="AI13" s="7">
        <v>39471</v>
      </c>
      <c r="AJ13" s="7">
        <v>1215</v>
      </c>
      <c r="AK13" s="7">
        <f t="shared" si="12"/>
        <v>8133</v>
      </c>
      <c r="AL13" s="7">
        <v>33024</v>
      </c>
      <c r="AM13" s="9">
        <f t="shared" si="13"/>
        <v>0.6764579364591655</v>
      </c>
      <c r="AN13" s="29">
        <f t="shared" si="4"/>
        <v>61.61194029850746</v>
      </c>
      <c r="AO13" s="7">
        <v>15502</v>
      </c>
      <c r="AP13" s="7">
        <f t="shared" si="14"/>
        <v>8724</v>
      </c>
      <c r="AQ13" s="9">
        <f t="shared" si="15"/>
        <v>0.5627660946974584</v>
      </c>
      <c r="AR13" s="7">
        <v>6778</v>
      </c>
      <c r="AS13" s="9">
        <f t="shared" si="16"/>
        <v>0.4372339053025416</v>
      </c>
      <c r="AT13" s="7">
        <f>AO13-'Tabulky 12-2009'!AM13</f>
        <v>16</v>
      </c>
      <c r="AU13" s="7">
        <v>9612</v>
      </c>
      <c r="AV13" s="7">
        <v>565</v>
      </c>
      <c r="AW13" s="12">
        <v>9047</v>
      </c>
      <c r="AX13" s="7">
        <v>887</v>
      </c>
      <c r="AY13" s="7">
        <f>AX13-'Tabulky 12-2009'!AU13</f>
        <v>382</v>
      </c>
      <c r="AZ13" s="7">
        <v>30</v>
      </c>
      <c r="BA13" s="7">
        <f>AZ13-'Tabulky 12-2009'!AV13</f>
        <v>8</v>
      </c>
      <c r="BB13" s="7">
        <v>47</v>
      </c>
      <c r="BC13" s="7">
        <v>157</v>
      </c>
      <c r="BD13" s="12">
        <v>15525</v>
      </c>
      <c r="BE13" s="12">
        <v>8803</v>
      </c>
      <c r="BF13" s="12">
        <v>12501</v>
      </c>
      <c r="BG13" s="7">
        <v>61087</v>
      </c>
    </row>
    <row r="14" spans="1:59" ht="12.75">
      <c r="A14" s="5">
        <v>52</v>
      </c>
      <c r="B14" s="3" t="s">
        <v>13</v>
      </c>
      <c r="C14" s="7">
        <v>2291</v>
      </c>
      <c r="D14" s="7">
        <v>1454</v>
      </c>
      <c r="E14" s="7">
        <v>1095</v>
      </c>
      <c r="F14" s="7">
        <v>359</v>
      </c>
      <c r="G14" s="7">
        <v>921</v>
      </c>
      <c r="H14" s="7">
        <v>12</v>
      </c>
      <c r="I14" s="7">
        <f t="shared" si="0"/>
        <v>933</v>
      </c>
      <c r="J14" s="7">
        <v>125</v>
      </c>
      <c r="K14" s="12">
        <f>I14-'Tabulky 12-2009'!H14</f>
        <v>16</v>
      </c>
      <c r="L14" s="9">
        <f t="shared" si="5"/>
        <v>0.6416781292984869</v>
      </c>
      <c r="M14" s="7">
        <v>744</v>
      </c>
      <c r="N14" s="7">
        <v>569</v>
      </c>
      <c r="O14" s="9">
        <f t="shared" si="1"/>
        <v>0.7647849462365591</v>
      </c>
      <c r="P14" s="7">
        <v>175</v>
      </c>
      <c r="Q14" s="9">
        <f t="shared" si="2"/>
        <v>0.23521505376344087</v>
      </c>
      <c r="R14" s="7">
        <f>M14-'Tabulky 12-2009'!M14</f>
        <v>1</v>
      </c>
      <c r="S14" s="7">
        <f t="shared" si="6"/>
        <v>85</v>
      </c>
      <c r="T14" s="7">
        <v>1</v>
      </c>
      <c r="U14" s="9">
        <f t="shared" si="7"/>
        <v>0.011764705882352941</v>
      </c>
      <c r="V14" s="7">
        <v>84</v>
      </c>
      <c r="W14" s="9">
        <f t="shared" si="8"/>
        <v>0.9882352941176471</v>
      </c>
      <c r="X14" s="7">
        <v>68</v>
      </c>
      <c r="Y14" s="7">
        <f>X14-'Tabulky 12-2009'!Y14</f>
        <v>3</v>
      </c>
      <c r="Z14" s="7">
        <v>29</v>
      </c>
      <c r="AA14" s="7">
        <f>Z14-'Tabulky 12-2009'!Z14</f>
        <v>3</v>
      </c>
      <c r="AB14" s="7">
        <v>4</v>
      </c>
      <c r="AC14" s="7">
        <v>92</v>
      </c>
      <c r="AD14" s="9">
        <f t="shared" si="9"/>
        <v>1.0952380952380953</v>
      </c>
      <c r="AE14" s="7">
        <f t="shared" si="3"/>
        <v>-8</v>
      </c>
      <c r="AF14" s="9">
        <f t="shared" si="10"/>
        <v>-0.09523809523809523</v>
      </c>
      <c r="AG14" s="7">
        <v>101097</v>
      </c>
      <c r="AH14" s="7">
        <f t="shared" si="11"/>
        <v>69.5302613480055</v>
      </c>
      <c r="AI14" s="7">
        <v>78950</v>
      </c>
      <c r="AJ14" s="7">
        <v>5382</v>
      </c>
      <c r="AK14" s="7">
        <f t="shared" si="12"/>
        <v>16765</v>
      </c>
      <c r="AL14" s="7">
        <v>65662</v>
      </c>
      <c r="AM14" s="9">
        <f t="shared" si="13"/>
        <v>0.649495039417589</v>
      </c>
      <c r="AN14" s="29">
        <f t="shared" si="4"/>
        <v>70.37727759914254</v>
      </c>
      <c r="AO14" s="7">
        <v>53093</v>
      </c>
      <c r="AP14" s="7">
        <f t="shared" si="14"/>
        <v>32814</v>
      </c>
      <c r="AQ14" s="9">
        <f t="shared" si="15"/>
        <v>0.6180475768933757</v>
      </c>
      <c r="AR14" s="7">
        <v>20279</v>
      </c>
      <c r="AS14" s="9">
        <f t="shared" si="16"/>
        <v>0.38195242310662425</v>
      </c>
      <c r="AT14" s="7">
        <f>AO14-'Tabulky 12-2009'!AM14</f>
        <v>153</v>
      </c>
      <c r="AU14" s="7">
        <v>27562</v>
      </c>
      <c r="AV14" s="7">
        <v>3</v>
      </c>
      <c r="AW14" s="12">
        <v>27559</v>
      </c>
      <c r="AX14" s="7">
        <v>3260</v>
      </c>
      <c r="AY14" s="7">
        <f>AX14-'Tabulky 12-2009'!AU14</f>
        <v>401</v>
      </c>
      <c r="AZ14" s="7">
        <v>190</v>
      </c>
      <c r="BA14" s="7">
        <f>AZ14-'Tabulky 12-2009'!AV14</f>
        <v>23</v>
      </c>
      <c r="BB14" s="7">
        <v>0</v>
      </c>
      <c r="BC14" s="7">
        <v>41</v>
      </c>
      <c r="BD14" s="12">
        <v>63437</v>
      </c>
      <c r="BE14" s="12">
        <v>23956</v>
      </c>
      <c r="BF14" s="12">
        <v>52998</v>
      </c>
      <c r="BG14" s="7">
        <v>256361</v>
      </c>
    </row>
    <row r="15" spans="1:59" ht="12.75">
      <c r="A15" s="5">
        <v>53</v>
      </c>
      <c r="B15" s="3" t="s">
        <v>14</v>
      </c>
      <c r="C15" s="7">
        <v>2626</v>
      </c>
      <c r="D15" s="7">
        <v>1624</v>
      </c>
      <c r="E15" s="7">
        <v>1178</v>
      </c>
      <c r="F15" s="7">
        <v>446</v>
      </c>
      <c r="G15" s="7">
        <v>799</v>
      </c>
      <c r="H15" s="7">
        <v>26</v>
      </c>
      <c r="I15" s="7">
        <f t="shared" si="0"/>
        <v>825</v>
      </c>
      <c r="J15" s="7">
        <v>83</v>
      </c>
      <c r="K15" s="12">
        <f>I15-'Tabulky 12-2009'!H15</f>
        <v>30</v>
      </c>
      <c r="L15" s="9">
        <f t="shared" si="5"/>
        <v>0.5080049261083743</v>
      </c>
      <c r="M15" s="7">
        <v>1124</v>
      </c>
      <c r="N15" s="7">
        <v>852</v>
      </c>
      <c r="O15" s="9">
        <f t="shared" si="1"/>
        <v>0.7580071174377224</v>
      </c>
      <c r="P15" s="7">
        <v>272</v>
      </c>
      <c r="Q15" s="9">
        <f t="shared" si="2"/>
        <v>0.24199288256227758</v>
      </c>
      <c r="R15" s="7">
        <f>M15-'Tabulky 12-2009'!M15</f>
        <v>14</v>
      </c>
      <c r="S15" s="7">
        <f t="shared" si="6"/>
        <v>150</v>
      </c>
      <c r="T15" s="7">
        <v>38</v>
      </c>
      <c r="U15" s="9">
        <f t="shared" si="7"/>
        <v>0.25333333333333335</v>
      </c>
      <c r="V15" s="7">
        <v>112</v>
      </c>
      <c r="W15" s="9">
        <f t="shared" si="8"/>
        <v>0.7466666666666667</v>
      </c>
      <c r="X15" s="7">
        <v>65</v>
      </c>
      <c r="Y15" s="7">
        <f>X15-'Tabulky 12-2009'!Y15</f>
        <v>7</v>
      </c>
      <c r="Z15" s="7">
        <v>27</v>
      </c>
      <c r="AA15" s="7">
        <f>Z15-'Tabulky 12-2009'!Z15</f>
        <v>0</v>
      </c>
      <c r="AB15" s="7">
        <v>6</v>
      </c>
      <c r="AC15" s="7">
        <v>122</v>
      </c>
      <c r="AD15" s="9">
        <f t="shared" si="9"/>
        <v>1.0892857142857142</v>
      </c>
      <c r="AE15" s="7">
        <f t="shared" si="3"/>
        <v>-10</v>
      </c>
      <c r="AF15" s="9">
        <f t="shared" si="10"/>
        <v>-0.08928571428571429</v>
      </c>
      <c r="AG15" s="7">
        <v>114360</v>
      </c>
      <c r="AH15" s="7">
        <f t="shared" si="11"/>
        <v>70.41871921182266</v>
      </c>
      <c r="AI15" s="7">
        <v>88137</v>
      </c>
      <c r="AJ15" s="7">
        <v>5406</v>
      </c>
      <c r="AK15" s="7">
        <f t="shared" si="12"/>
        <v>20817</v>
      </c>
      <c r="AL15" s="7">
        <v>62193</v>
      </c>
      <c r="AM15" s="9">
        <f t="shared" si="13"/>
        <v>0.5438352570828962</v>
      </c>
      <c r="AN15" s="29">
        <f t="shared" si="4"/>
        <v>75.38545454545455</v>
      </c>
      <c r="AO15" s="7">
        <v>99466</v>
      </c>
      <c r="AP15" s="7">
        <f t="shared" si="14"/>
        <v>69271</v>
      </c>
      <c r="AQ15" s="9">
        <f t="shared" si="15"/>
        <v>0.6964289304888103</v>
      </c>
      <c r="AR15" s="7">
        <v>30195</v>
      </c>
      <c r="AS15" s="9">
        <f t="shared" si="16"/>
        <v>0.30357106951118973</v>
      </c>
      <c r="AT15" s="7">
        <f>AO15-'Tabulky 12-2009'!AM15</f>
        <v>58</v>
      </c>
      <c r="AU15" s="7">
        <v>40412</v>
      </c>
      <c r="AV15" s="7">
        <v>2683</v>
      </c>
      <c r="AW15" s="12">
        <v>37729</v>
      </c>
      <c r="AX15" s="7">
        <v>2846</v>
      </c>
      <c r="AY15" s="7">
        <f>AX15-'Tabulky 12-2009'!AU15</f>
        <v>400</v>
      </c>
      <c r="AZ15" s="7">
        <v>255</v>
      </c>
      <c r="BA15" s="7">
        <f>AZ15-'Tabulky 12-2009'!AV15</f>
        <v>3</v>
      </c>
      <c r="BB15" s="7">
        <v>77</v>
      </c>
      <c r="BC15" s="7">
        <v>180</v>
      </c>
      <c r="BD15" s="12">
        <v>69713</v>
      </c>
      <c r="BE15" s="12">
        <v>26291</v>
      </c>
      <c r="BF15" s="12">
        <v>54047</v>
      </c>
      <c r="BG15" s="7">
        <v>265954</v>
      </c>
    </row>
    <row r="16" spans="1:59" ht="12.75">
      <c r="A16" s="5">
        <v>61</v>
      </c>
      <c r="B16" s="3" t="s">
        <v>15</v>
      </c>
      <c r="C16" s="7">
        <v>3713</v>
      </c>
      <c r="D16" s="7">
        <v>2389</v>
      </c>
      <c r="E16" s="7">
        <v>1825</v>
      </c>
      <c r="F16" s="7">
        <v>564</v>
      </c>
      <c r="G16" s="7">
        <v>1891</v>
      </c>
      <c r="H16" s="7">
        <v>18</v>
      </c>
      <c r="I16" s="7">
        <f t="shared" si="0"/>
        <v>1909</v>
      </c>
      <c r="J16" s="7">
        <v>728</v>
      </c>
      <c r="K16" s="12">
        <f>I16-'Tabulky 12-2009'!H16</f>
        <v>-44</v>
      </c>
      <c r="L16" s="9">
        <f t="shared" si="5"/>
        <v>0.799079112599414</v>
      </c>
      <c r="M16" s="7">
        <v>604</v>
      </c>
      <c r="N16" s="7">
        <v>428</v>
      </c>
      <c r="O16" s="9">
        <f t="shared" si="1"/>
        <v>0.7086092715231788</v>
      </c>
      <c r="P16" s="7">
        <v>176</v>
      </c>
      <c r="Q16" s="9">
        <f t="shared" si="2"/>
        <v>0.2913907284768212</v>
      </c>
      <c r="R16" s="7">
        <f>M16-'Tabulky 12-2009'!M16</f>
        <v>0</v>
      </c>
      <c r="S16" s="7">
        <f t="shared" si="6"/>
        <v>92</v>
      </c>
      <c r="T16" s="7">
        <v>4</v>
      </c>
      <c r="U16" s="9">
        <f t="shared" si="7"/>
        <v>0.043478260869565216</v>
      </c>
      <c r="V16" s="7">
        <v>88</v>
      </c>
      <c r="W16" s="9">
        <f t="shared" si="8"/>
        <v>0.9565217391304348</v>
      </c>
      <c r="X16" s="7">
        <v>61</v>
      </c>
      <c r="Y16" s="7">
        <f>X16-'Tabulky 12-2009'!Y16</f>
        <v>12</v>
      </c>
      <c r="Z16" s="7">
        <v>19</v>
      </c>
      <c r="AA16" s="7">
        <f>Z16-'Tabulky 12-2009'!Z16</f>
        <v>1</v>
      </c>
      <c r="AB16" s="7">
        <v>50</v>
      </c>
      <c r="AC16" s="7">
        <v>106</v>
      </c>
      <c r="AD16" s="9">
        <f t="shared" si="9"/>
        <v>1.2045454545454546</v>
      </c>
      <c r="AE16" s="7">
        <f t="shared" si="3"/>
        <v>-18</v>
      </c>
      <c r="AF16" s="9">
        <f t="shared" si="10"/>
        <v>-0.20454545454545456</v>
      </c>
      <c r="AG16" s="7">
        <v>206837</v>
      </c>
      <c r="AH16" s="7">
        <f t="shared" si="11"/>
        <v>86.57890330682294</v>
      </c>
      <c r="AI16" s="7">
        <v>156363</v>
      </c>
      <c r="AJ16" s="7">
        <v>10224</v>
      </c>
      <c r="AK16" s="7">
        <f t="shared" si="12"/>
        <v>40250</v>
      </c>
      <c r="AL16" s="7">
        <v>163952</v>
      </c>
      <c r="AM16" s="9">
        <f t="shared" si="13"/>
        <v>0.7926628214487736</v>
      </c>
      <c r="AN16" s="29">
        <f t="shared" si="4"/>
        <v>85.88370874803562</v>
      </c>
      <c r="AO16" s="7">
        <v>59941</v>
      </c>
      <c r="AP16" s="7">
        <f t="shared" si="14"/>
        <v>32777</v>
      </c>
      <c r="AQ16" s="9">
        <f t="shared" si="15"/>
        <v>0.5468210406900118</v>
      </c>
      <c r="AR16" s="7">
        <v>27164</v>
      </c>
      <c r="AS16" s="9">
        <f t="shared" si="16"/>
        <v>0.45317895930998814</v>
      </c>
      <c r="AT16" s="7">
        <f>AO16-'Tabulky 12-2009'!AM16</f>
        <v>17</v>
      </c>
      <c r="AU16" s="7">
        <v>31786</v>
      </c>
      <c r="AV16" s="7">
        <v>608</v>
      </c>
      <c r="AW16" s="12">
        <v>31178</v>
      </c>
      <c r="AX16" s="7">
        <v>1905</v>
      </c>
      <c r="AY16" s="7">
        <f>AX16-'Tabulky 12-2009'!AU16</f>
        <v>395</v>
      </c>
      <c r="AZ16" s="7">
        <v>125</v>
      </c>
      <c r="BA16" s="7">
        <f>AZ16-'Tabulky 12-2009'!AV16</f>
        <v>3</v>
      </c>
      <c r="BB16" s="7">
        <v>102</v>
      </c>
      <c r="BC16" s="7">
        <v>1069</v>
      </c>
      <c r="BD16" s="12">
        <v>64540</v>
      </c>
      <c r="BE16" s="12">
        <v>25067</v>
      </c>
      <c r="BF16" s="12">
        <v>56453</v>
      </c>
      <c r="BG16" s="7">
        <v>261959</v>
      </c>
    </row>
    <row r="17" spans="1:59" ht="12.75">
      <c r="A17" s="5">
        <v>62</v>
      </c>
      <c r="B17" s="3" t="s">
        <v>16</v>
      </c>
      <c r="C17" s="7">
        <v>1287</v>
      </c>
      <c r="D17" s="7">
        <v>706</v>
      </c>
      <c r="E17" s="7">
        <v>495</v>
      </c>
      <c r="F17" s="7">
        <v>211</v>
      </c>
      <c r="G17" s="7">
        <v>281</v>
      </c>
      <c r="H17" s="7">
        <v>11</v>
      </c>
      <c r="I17" s="7">
        <f t="shared" si="0"/>
        <v>292</v>
      </c>
      <c r="J17" s="7">
        <v>44</v>
      </c>
      <c r="K17" s="12">
        <f>I17-'Tabulky 12-2009'!H17</f>
        <v>9</v>
      </c>
      <c r="L17" s="9">
        <f t="shared" si="5"/>
        <v>0.41359773371104813</v>
      </c>
      <c r="M17" s="7">
        <v>537</v>
      </c>
      <c r="N17" s="7">
        <v>400</v>
      </c>
      <c r="O17" s="9">
        <f t="shared" si="1"/>
        <v>0.74487895716946</v>
      </c>
      <c r="P17" s="7">
        <v>137</v>
      </c>
      <c r="Q17" s="9">
        <f t="shared" si="2"/>
        <v>0.25512104283054005</v>
      </c>
      <c r="R17" s="7">
        <f>M17-'Tabulky 12-2009'!M17</f>
        <v>1</v>
      </c>
      <c r="S17" s="7">
        <f t="shared" si="6"/>
        <v>86</v>
      </c>
      <c r="T17" s="7">
        <v>15</v>
      </c>
      <c r="U17" s="9">
        <f t="shared" si="7"/>
        <v>0.1744186046511628</v>
      </c>
      <c r="V17" s="7">
        <v>71</v>
      </c>
      <c r="W17" s="9">
        <f t="shared" si="8"/>
        <v>0.8255813953488372</v>
      </c>
      <c r="X17" s="7">
        <v>96</v>
      </c>
      <c r="Y17" s="7">
        <f>X17-'Tabulky 12-2009'!Y17</f>
        <v>0</v>
      </c>
      <c r="Z17" s="7">
        <v>56</v>
      </c>
      <c r="AA17" s="7">
        <f>Z17-'Tabulky 12-2009'!Z17</f>
        <v>0</v>
      </c>
      <c r="AB17" s="7">
        <v>33</v>
      </c>
      <c r="AC17" s="7">
        <v>64</v>
      </c>
      <c r="AD17" s="9">
        <f t="shared" si="9"/>
        <v>0.9014084507042254</v>
      </c>
      <c r="AE17" s="7">
        <f t="shared" si="3"/>
        <v>7</v>
      </c>
      <c r="AF17" s="9">
        <f t="shared" si="10"/>
        <v>0.09859154929577464</v>
      </c>
      <c r="AG17" s="7">
        <v>62433</v>
      </c>
      <c r="AH17" s="7">
        <f t="shared" si="11"/>
        <v>88.43201133144476</v>
      </c>
      <c r="AI17" s="7">
        <v>46169</v>
      </c>
      <c r="AJ17" s="7">
        <v>4901</v>
      </c>
      <c r="AK17" s="7">
        <f t="shared" si="12"/>
        <v>11363</v>
      </c>
      <c r="AL17" s="7">
        <v>19946</v>
      </c>
      <c r="AM17" s="9">
        <f t="shared" si="13"/>
        <v>0.3194784809315586</v>
      </c>
      <c r="AN17" s="29">
        <f t="shared" si="4"/>
        <v>68.3082191780822</v>
      </c>
      <c r="AO17" s="7">
        <v>67096</v>
      </c>
      <c r="AP17" s="7">
        <f t="shared" si="14"/>
        <v>36149</v>
      </c>
      <c r="AQ17" s="9">
        <f t="shared" si="15"/>
        <v>0.538765351138667</v>
      </c>
      <c r="AR17" s="7">
        <v>30947</v>
      </c>
      <c r="AS17" s="9">
        <f t="shared" si="16"/>
        <v>0.46123464886133303</v>
      </c>
      <c r="AT17" s="7">
        <f>AO17-'Tabulky 12-2009'!AM17</f>
        <v>35</v>
      </c>
      <c r="AU17" s="7">
        <v>35712</v>
      </c>
      <c r="AV17" s="7">
        <v>1308</v>
      </c>
      <c r="AW17" s="12">
        <v>34404</v>
      </c>
      <c r="AX17" s="7">
        <v>5763</v>
      </c>
      <c r="AY17" s="7">
        <f>AX17-'Tabulky 12-2009'!AU17</f>
        <v>493</v>
      </c>
      <c r="AZ17" s="7">
        <v>697</v>
      </c>
      <c r="BA17" s="7">
        <f>AZ17-'Tabulky 12-2009'!AV17</f>
        <v>3</v>
      </c>
      <c r="BB17" s="7">
        <v>430</v>
      </c>
      <c r="BC17" s="7">
        <v>642</v>
      </c>
      <c r="BD17" s="12">
        <v>68163</v>
      </c>
      <c r="BE17" s="12">
        <v>24230</v>
      </c>
      <c r="BF17" s="12">
        <v>55819</v>
      </c>
      <c r="BG17" s="7">
        <v>264682</v>
      </c>
    </row>
    <row r="18" spans="1:59" ht="12.75">
      <c r="A18" s="5">
        <v>71</v>
      </c>
      <c r="B18" s="3" t="s">
        <v>17</v>
      </c>
      <c r="C18" s="7">
        <v>1684</v>
      </c>
      <c r="D18" s="7">
        <v>988</v>
      </c>
      <c r="E18" s="7">
        <v>759</v>
      </c>
      <c r="F18" s="7">
        <v>229</v>
      </c>
      <c r="G18" s="7">
        <v>398</v>
      </c>
      <c r="H18" s="7">
        <v>21</v>
      </c>
      <c r="I18" s="7">
        <f t="shared" si="0"/>
        <v>419</v>
      </c>
      <c r="J18" s="7">
        <v>42</v>
      </c>
      <c r="K18" s="12">
        <f>I18-'Tabulky 12-2009'!H18</f>
        <v>72</v>
      </c>
      <c r="L18" s="9">
        <f t="shared" si="5"/>
        <v>0.4240890688259109</v>
      </c>
      <c r="M18" s="7">
        <v>687</v>
      </c>
      <c r="N18" s="7">
        <v>429</v>
      </c>
      <c r="O18" s="9">
        <f t="shared" si="1"/>
        <v>0.6244541484716157</v>
      </c>
      <c r="P18" s="7">
        <v>258</v>
      </c>
      <c r="Q18" s="9">
        <f t="shared" si="2"/>
        <v>0.37554585152838427</v>
      </c>
      <c r="R18" s="7">
        <f>M18-'Tabulky 12-2009'!M18</f>
        <v>3</v>
      </c>
      <c r="S18" s="7">
        <f t="shared" si="6"/>
        <v>206</v>
      </c>
      <c r="T18" s="7">
        <v>54</v>
      </c>
      <c r="U18" s="9">
        <f t="shared" si="7"/>
        <v>0.2621359223300971</v>
      </c>
      <c r="V18" s="7">
        <v>152</v>
      </c>
      <c r="W18" s="9">
        <f t="shared" si="8"/>
        <v>0.7378640776699029</v>
      </c>
      <c r="X18" s="7">
        <v>153</v>
      </c>
      <c r="Y18" s="7">
        <f>X18-'Tabulky 12-2009'!Y18</f>
        <v>3</v>
      </c>
      <c r="Z18" s="7">
        <v>73</v>
      </c>
      <c r="AA18" s="7">
        <f>Z18-'Tabulky 12-2009'!Z18</f>
        <v>1</v>
      </c>
      <c r="AB18" s="7">
        <v>46</v>
      </c>
      <c r="AC18" s="7">
        <v>193</v>
      </c>
      <c r="AD18" s="9">
        <f t="shared" si="9"/>
        <v>1.269736842105263</v>
      </c>
      <c r="AE18" s="7">
        <f t="shared" si="3"/>
        <v>-41</v>
      </c>
      <c r="AF18" s="9">
        <f t="shared" si="10"/>
        <v>-0.26973684210526316</v>
      </c>
      <c r="AG18" s="7">
        <v>89466</v>
      </c>
      <c r="AH18" s="7">
        <f t="shared" si="11"/>
        <v>90.55263157894737</v>
      </c>
      <c r="AI18" s="7">
        <v>70743</v>
      </c>
      <c r="AJ18" s="7">
        <v>4001</v>
      </c>
      <c r="AK18" s="7">
        <f t="shared" si="12"/>
        <v>14722</v>
      </c>
      <c r="AL18" s="7">
        <v>26414</v>
      </c>
      <c r="AM18" s="9">
        <f t="shared" si="13"/>
        <v>0.29524065007935973</v>
      </c>
      <c r="AN18" s="29">
        <f t="shared" si="4"/>
        <v>63.04057279236277</v>
      </c>
      <c r="AO18" s="7">
        <v>85986</v>
      </c>
      <c r="AP18" s="7">
        <f t="shared" si="14"/>
        <v>28301</v>
      </c>
      <c r="AQ18" s="9">
        <f t="shared" si="15"/>
        <v>0.3291349754611216</v>
      </c>
      <c r="AR18" s="7">
        <v>57685</v>
      </c>
      <c r="AS18" s="9">
        <f t="shared" si="16"/>
        <v>0.6708650245388784</v>
      </c>
      <c r="AT18" s="7">
        <f>AO18-'Tabulky 12-2009'!AM18</f>
        <v>-15</v>
      </c>
      <c r="AU18" s="7">
        <v>54158</v>
      </c>
      <c r="AV18" s="7">
        <v>1701</v>
      </c>
      <c r="AW18" s="12">
        <v>52457</v>
      </c>
      <c r="AX18" s="7">
        <v>8574</v>
      </c>
      <c r="AY18" s="7">
        <f>AX18-'Tabulky 12-2009'!AU18</f>
        <v>836</v>
      </c>
      <c r="AZ18" s="7">
        <v>472</v>
      </c>
      <c r="BA18" s="7">
        <f>AZ18-'Tabulky 12-2009'!AV18</f>
        <v>29</v>
      </c>
      <c r="BB18" s="7">
        <v>297</v>
      </c>
      <c r="BC18" s="7">
        <v>520</v>
      </c>
      <c r="BD18" s="12">
        <v>70783</v>
      </c>
      <c r="BE18" s="12">
        <v>28302</v>
      </c>
      <c r="BF18" s="12">
        <v>53635</v>
      </c>
      <c r="BG18" s="7">
        <v>406243</v>
      </c>
    </row>
    <row r="19" spans="1:59" ht="12.75">
      <c r="A19" s="5">
        <v>72</v>
      </c>
      <c r="B19" s="3" t="s">
        <v>18</v>
      </c>
      <c r="C19" s="7">
        <v>1745</v>
      </c>
      <c r="D19" s="7">
        <v>1125</v>
      </c>
      <c r="E19" s="7">
        <v>984</v>
      </c>
      <c r="F19" s="7">
        <v>141</v>
      </c>
      <c r="G19" s="7">
        <v>694</v>
      </c>
      <c r="H19" s="7">
        <v>21</v>
      </c>
      <c r="I19" s="7">
        <f t="shared" si="0"/>
        <v>715</v>
      </c>
      <c r="J19" s="7">
        <v>79</v>
      </c>
      <c r="K19" s="12">
        <f>I19-'Tabulky 12-2009'!H19</f>
        <v>-7</v>
      </c>
      <c r="L19" s="9">
        <f t="shared" si="5"/>
        <v>0.6355555555555555</v>
      </c>
      <c r="M19" s="7">
        <v>1076</v>
      </c>
      <c r="N19" s="7">
        <v>883</v>
      </c>
      <c r="O19" s="9">
        <f t="shared" si="1"/>
        <v>0.820631970260223</v>
      </c>
      <c r="P19" s="7">
        <v>193</v>
      </c>
      <c r="Q19" s="9">
        <f t="shared" si="2"/>
        <v>0.17936802973977695</v>
      </c>
      <c r="R19" s="7">
        <f>M19-'Tabulky 12-2009'!M19</f>
        <v>1</v>
      </c>
      <c r="S19" s="7">
        <f t="shared" si="6"/>
        <v>106</v>
      </c>
      <c r="T19" s="7">
        <v>21</v>
      </c>
      <c r="U19" s="9">
        <f t="shared" si="7"/>
        <v>0.19811320754716982</v>
      </c>
      <c r="V19" s="7">
        <v>85</v>
      </c>
      <c r="W19" s="9">
        <f t="shared" si="8"/>
        <v>0.8018867924528302</v>
      </c>
      <c r="X19" s="7">
        <v>82</v>
      </c>
      <c r="Y19" s="7">
        <f>X19-'Tabulky 12-2009'!Y19</f>
        <v>1</v>
      </c>
      <c r="Z19" s="7">
        <v>30</v>
      </c>
      <c r="AA19" s="7">
        <f>Z19-'Tabulky 12-2009'!Z19</f>
        <v>1</v>
      </c>
      <c r="AB19" s="7">
        <v>35</v>
      </c>
      <c r="AC19" s="7">
        <v>18</v>
      </c>
      <c r="AD19" s="9">
        <f t="shared" si="9"/>
        <v>0.21176470588235294</v>
      </c>
      <c r="AE19" s="7">
        <f t="shared" si="3"/>
        <v>67</v>
      </c>
      <c r="AF19" s="9">
        <f t="shared" si="10"/>
        <v>0.788235294117647</v>
      </c>
      <c r="AG19" s="7">
        <v>60894</v>
      </c>
      <c r="AH19" s="7">
        <f t="shared" si="11"/>
        <v>54.128</v>
      </c>
      <c r="AI19" s="7">
        <v>49681</v>
      </c>
      <c r="AJ19" s="7">
        <v>2288</v>
      </c>
      <c r="AK19" s="7">
        <f t="shared" si="12"/>
        <v>8925</v>
      </c>
      <c r="AL19" s="7">
        <v>18934</v>
      </c>
      <c r="AM19" s="9">
        <f t="shared" si="13"/>
        <v>0.31093375373600024</v>
      </c>
      <c r="AN19" s="29">
        <f t="shared" si="4"/>
        <v>26.48111888111888</v>
      </c>
      <c r="AO19" s="7">
        <v>49117</v>
      </c>
      <c r="AP19" s="7">
        <f t="shared" si="14"/>
        <v>23512</v>
      </c>
      <c r="AQ19" s="9">
        <f t="shared" si="15"/>
        <v>0.47869373129466375</v>
      </c>
      <c r="AR19" s="7">
        <v>25605</v>
      </c>
      <c r="AS19" s="9">
        <f t="shared" si="16"/>
        <v>0.5213062687053363</v>
      </c>
      <c r="AT19" s="7">
        <f>AO19-'Tabulky 12-2009'!AM19</f>
        <v>1</v>
      </c>
      <c r="AU19" s="7">
        <v>36687</v>
      </c>
      <c r="AV19" s="7">
        <v>752</v>
      </c>
      <c r="AW19" s="12">
        <v>35935</v>
      </c>
      <c r="AX19" s="7">
        <v>3305</v>
      </c>
      <c r="AY19" s="7">
        <f>AX19-'Tabulky 12-2009'!AU19</f>
        <v>261</v>
      </c>
      <c r="AZ19" s="7">
        <v>321</v>
      </c>
      <c r="BA19" s="7">
        <f>AZ19-'Tabulky 12-2009'!AV19</f>
        <v>1</v>
      </c>
      <c r="BB19" s="7">
        <v>355</v>
      </c>
      <c r="BC19" s="7">
        <v>351</v>
      </c>
      <c r="BD19" s="12">
        <v>67879</v>
      </c>
      <c r="BE19" s="12">
        <v>27050</v>
      </c>
      <c r="BF19" s="12">
        <v>58481</v>
      </c>
      <c r="BG19" s="7">
        <v>282961</v>
      </c>
    </row>
    <row r="20" spans="1:59" ht="12.75">
      <c r="A20" s="5">
        <v>81</v>
      </c>
      <c r="B20" s="3" t="s">
        <v>19</v>
      </c>
      <c r="C20" s="7">
        <v>2913</v>
      </c>
      <c r="D20" s="7">
        <v>1783</v>
      </c>
      <c r="E20" s="7">
        <v>1431</v>
      </c>
      <c r="F20" s="7">
        <v>352</v>
      </c>
      <c r="G20" s="7">
        <v>1033</v>
      </c>
      <c r="H20" s="7">
        <v>33</v>
      </c>
      <c r="I20" s="7">
        <f t="shared" si="0"/>
        <v>1066</v>
      </c>
      <c r="J20" s="7">
        <v>153</v>
      </c>
      <c r="K20" s="12">
        <f>I20-'Tabulky 12-2009'!H20</f>
        <v>-8</v>
      </c>
      <c r="L20" s="9">
        <f>(H20+G20)/D20</f>
        <v>0.5978687605159843</v>
      </c>
      <c r="M20" s="7">
        <v>1663</v>
      </c>
      <c r="N20" s="7">
        <v>1340</v>
      </c>
      <c r="O20" s="9">
        <f t="shared" si="1"/>
        <v>0.8057726999398677</v>
      </c>
      <c r="P20" s="7">
        <v>323</v>
      </c>
      <c r="Q20" s="9">
        <f t="shared" si="2"/>
        <v>0.19422730006013228</v>
      </c>
      <c r="R20" s="7">
        <f>M20-'Tabulky 12-2009'!M20</f>
        <v>22</v>
      </c>
      <c r="S20" s="7">
        <f t="shared" si="6"/>
        <v>187</v>
      </c>
      <c r="T20" s="7">
        <v>24</v>
      </c>
      <c r="U20" s="9">
        <f t="shared" si="7"/>
        <v>0.12834224598930483</v>
      </c>
      <c r="V20" s="7">
        <v>163</v>
      </c>
      <c r="W20" s="9">
        <f t="shared" si="8"/>
        <v>0.8716577540106952</v>
      </c>
      <c r="X20" s="7">
        <v>148</v>
      </c>
      <c r="Y20" s="7">
        <f>X20-'Tabulky 12-2009'!Y20</f>
        <v>8</v>
      </c>
      <c r="Z20" s="7">
        <v>61</v>
      </c>
      <c r="AA20" s="7">
        <f>Z20-'Tabulky 12-2009'!Z20</f>
        <v>4</v>
      </c>
      <c r="AB20" s="7">
        <v>67</v>
      </c>
      <c r="AC20" s="7">
        <v>163</v>
      </c>
      <c r="AD20" s="9">
        <f t="shared" si="9"/>
        <v>1</v>
      </c>
      <c r="AE20" s="7">
        <f t="shared" si="3"/>
        <v>0</v>
      </c>
      <c r="AF20" s="9">
        <f t="shared" si="10"/>
        <v>0</v>
      </c>
      <c r="AG20" s="7">
        <v>85937</v>
      </c>
      <c r="AH20" s="7">
        <f t="shared" si="11"/>
        <v>48.197980931015145</v>
      </c>
      <c r="AI20" s="7">
        <v>69895</v>
      </c>
      <c r="AJ20" s="7">
        <v>3339</v>
      </c>
      <c r="AK20" s="7">
        <f t="shared" si="12"/>
        <v>12703</v>
      </c>
      <c r="AL20" s="7">
        <v>26401</v>
      </c>
      <c r="AM20" s="9">
        <f t="shared" si="13"/>
        <v>0.30721342378719296</v>
      </c>
      <c r="AN20" s="29">
        <f t="shared" si="4"/>
        <v>24.76641651031895</v>
      </c>
      <c r="AO20" s="7">
        <v>90668</v>
      </c>
      <c r="AP20" s="7">
        <f t="shared" si="14"/>
        <v>43396</v>
      </c>
      <c r="AQ20" s="9">
        <f t="shared" si="15"/>
        <v>0.4786253143336127</v>
      </c>
      <c r="AR20" s="7">
        <v>47272</v>
      </c>
      <c r="AS20" s="9">
        <f t="shared" si="16"/>
        <v>0.5213746856663872</v>
      </c>
      <c r="AT20" s="7">
        <f>AO20-'Tabulky 12-2009'!AM20</f>
        <v>4416</v>
      </c>
      <c r="AU20" s="7">
        <v>51428</v>
      </c>
      <c r="AV20" s="7">
        <v>616</v>
      </c>
      <c r="AW20" s="12">
        <v>50812</v>
      </c>
      <c r="AX20" s="7">
        <v>5711</v>
      </c>
      <c r="AY20" s="7">
        <f>AX20-'Tabulky 12-2009'!AU20</f>
        <v>728</v>
      </c>
      <c r="AZ20" s="7">
        <v>480</v>
      </c>
      <c r="BA20" s="7">
        <f>AZ20-'Tabulky 12-2009'!AV20</f>
        <v>21</v>
      </c>
      <c r="BB20" s="7">
        <v>269</v>
      </c>
      <c r="BC20" s="7">
        <v>1404</v>
      </c>
      <c r="BD20" s="12">
        <v>84423</v>
      </c>
      <c r="BE20" s="12">
        <v>36228</v>
      </c>
      <c r="BF20" s="12">
        <v>69339</v>
      </c>
      <c r="BG20" s="7">
        <v>316987</v>
      </c>
    </row>
    <row r="21" spans="1:59" ht="12.75">
      <c r="A21" s="3"/>
      <c r="B21" s="6" t="s">
        <v>20</v>
      </c>
      <c r="C21" s="8">
        <f>SUM(C7:C20)</f>
        <v>29764</v>
      </c>
      <c r="D21" s="8">
        <f aca="true" t="shared" si="17" ref="D21:J21">SUM(D7:D20)</f>
        <v>18885</v>
      </c>
      <c r="E21" s="8">
        <f t="shared" si="17"/>
        <v>15105</v>
      </c>
      <c r="F21" s="8">
        <f t="shared" si="17"/>
        <v>3780</v>
      </c>
      <c r="G21" s="8">
        <f t="shared" si="17"/>
        <v>11266</v>
      </c>
      <c r="H21" s="8">
        <f t="shared" si="17"/>
        <v>261</v>
      </c>
      <c r="I21" s="8">
        <f t="shared" si="17"/>
        <v>11527</v>
      </c>
      <c r="J21" s="8">
        <f t="shared" si="17"/>
        <v>2287</v>
      </c>
      <c r="K21" s="31">
        <f>SUM(K7:K20)</f>
        <v>222</v>
      </c>
      <c r="L21" s="10">
        <f>(H21+G21)/D21</f>
        <v>0.6103786073603389</v>
      </c>
      <c r="M21" s="8">
        <f>SUM(M7:M20)</f>
        <v>11308</v>
      </c>
      <c r="N21" s="8">
        <f>SUM(N7:N20)</f>
        <v>8371</v>
      </c>
      <c r="O21" s="10">
        <f t="shared" si="1"/>
        <v>0.7402723735408561</v>
      </c>
      <c r="P21" s="8">
        <f>SUM(P7:P20)</f>
        <v>2937</v>
      </c>
      <c r="Q21" s="10">
        <f t="shared" si="2"/>
        <v>0.259727626459144</v>
      </c>
      <c r="R21" s="8">
        <f>SUM(R7:R20)</f>
        <v>66</v>
      </c>
      <c r="S21" s="8">
        <f>SUM(S7:S20)</f>
        <v>1685</v>
      </c>
      <c r="T21" s="8">
        <f>SUM(T7:T20)</f>
        <v>272</v>
      </c>
      <c r="U21" s="10">
        <f t="shared" si="7"/>
        <v>0.16142433234421366</v>
      </c>
      <c r="V21" s="8">
        <f>SUM(V7:V20)</f>
        <v>1413</v>
      </c>
      <c r="W21" s="10">
        <f t="shared" si="8"/>
        <v>0.8385756676557864</v>
      </c>
      <c r="X21" s="8">
        <f aca="true" t="shared" si="18" ref="X21:AC21">SUM(X7:X20)</f>
        <v>1049</v>
      </c>
      <c r="Y21" s="8">
        <f t="shared" si="18"/>
        <v>69</v>
      </c>
      <c r="Z21" s="8">
        <f t="shared" si="18"/>
        <v>460</v>
      </c>
      <c r="AA21" s="8">
        <f t="shared" si="18"/>
        <v>26</v>
      </c>
      <c r="AB21" s="8">
        <f t="shared" si="18"/>
        <v>462</v>
      </c>
      <c r="AC21" s="8">
        <f t="shared" si="18"/>
        <v>1498</v>
      </c>
      <c r="AD21" s="10">
        <f t="shared" si="9"/>
        <v>1.0601556970983723</v>
      </c>
      <c r="AE21" s="8">
        <f>SUM(AE7:AE20)</f>
        <v>-85</v>
      </c>
      <c r="AF21" s="10">
        <f t="shared" si="10"/>
        <v>-0.060155697098372256</v>
      </c>
      <c r="AG21" s="8">
        <f aca="true" t="shared" si="19" ref="AG21:AO21">SUM(AG7:AG20)</f>
        <v>1389848</v>
      </c>
      <c r="AH21" s="8">
        <f t="shared" si="11"/>
        <v>73.59534021710353</v>
      </c>
      <c r="AI21" s="8">
        <f t="shared" si="19"/>
        <v>1068331</v>
      </c>
      <c r="AJ21" s="8">
        <f t="shared" si="19"/>
        <v>64965</v>
      </c>
      <c r="AK21" s="8">
        <f t="shared" si="19"/>
        <v>256552</v>
      </c>
      <c r="AL21" s="8">
        <f t="shared" si="19"/>
        <v>751259</v>
      </c>
      <c r="AM21" s="10">
        <f t="shared" si="13"/>
        <v>0.5405332093869257</v>
      </c>
      <c r="AN21" s="29">
        <f t="shared" si="4"/>
        <v>65.17385269367571</v>
      </c>
      <c r="AO21" s="8">
        <f t="shared" si="19"/>
        <v>947194</v>
      </c>
      <c r="AP21" s="8">
        <f t="shared" si="14"/>
        <v>519622</v>
      </c>
      <c r="AQ21" s="10">
        <f t="shared" si="15"/>
        <v>0.5485908905672967</v>
      </c>
      <c r="AR21" s="8">
        <f>SUM(AR7:AR20)</f>
        <v>427572</v>
      </c>
      <c r="AS21" s="10">
        <f t="shared" si="16"/>
        <v>0.45140910943270335</v>
      </c>
      <c r="AT21" s="8">
        <f>SUM(AT7:AT20)</f>
        <v>6218</v>
      </c>
      <c r="AU21" s="8">
        <f aca="true" t="shared" si="20" ref="AU21:BG21">SUM(AU7:AU20)</f>
        <v>479456</v>
      </c>
      <c r="AV21" s="8">
        <f t="shared" si="20"/>
        <v>18256</v>
      </c>
      <c r="AW21" s="8">
        <f t="shared" si="20"/>
        <v>461200</v>
      </c>
      <c r="AX21" s="8">
        <f t="shared" si="20"/>
        <v>44738</v>
      </c>
      <c r="AY21" s="8">
        <f t="shared" si="20"/>
        <v>5762</v>
      </c>
      <c r="AZ21" s="8">
        <f t="shared" si="20"/>
        <v>4503</v>
      </c>
      <c r="BA21" s="8">
        <f t="shared" si="20"/>
        <v>613</v>
      </c>
      <c r="BB21" s="8">
        <f t="shared" si="20"/>
        <v>3169</v>
      </c>
      <c r="BC21" s="8">
        <f t="shared" si="20"/>
        <v>10440</v>
      </c>
      <c r="BD21" s="8">
        <f t="shared" si="20"/>
        <v>859560</v>
      </c>
      <c r="BE21" s="8">
        <f t="shared" si="20"/>
        <v>349946</v>
      </c>
      <c r="BF21" s="8">
        <f t="shared" si="20"/>
        <v>694922</v>
      </c>
      <c r="BG21" s="8">
        <f t="shared" si="20"/>
        <v>3492104</v>
      </c>
    </row>
  </sheetData>
  <sheetProtection/>
  <mergeCells count="66">
    <mergeCell ref="BB4:BC5"/>
    <mergeCell ref="AL4:AL6"/>
    <mergeCell ref="AM4:AM6"/>
    <mergeCell ref="AN4:AN6"/>
    <mergeCell ref="AG3:AN3"/>
    <mergeCell ref="BG3:BG6"/>
    <mergeCell ref="BF4:BF6"/>
    <mergeCell ref="AX4:AX6"/>
    <mergeCell ref="AS4:AS6"/>
    <mergeCell ref="AU4:AU6"/>
    <mergeCell ref="M3:R3"/>
    <mergeCell ref="D4:D6"/>
    <mergeCell ref="E4:E6"/>
    <mergeCell ref="F4:F6"/>
    <mergeCell ref="AK4:AK6"/>
    <mergeCell ref="I4:I6"/>
    <mergeCell ref="K4:K6"/>
    <mergeCell ref="AE4:AE6"/>
    <mergeCell ref="AF4:AF6"/>
    <mergeCell ref="L4:L6"/>
    <mergeCell ref="Q4:Q6"/>
    <mergeCell ref="AC4:AC6"/>
    <mergeCell ref="AD4:AD6"/>
    <mergeCell ref="U4:U6"/>
    <mergeCell ref="V4:V6"/>
    <mergeCell ref="P4:P6"/>
    <mergeCell ref="AZ4:AZ6"/>
    <mergeCell ref="N4:N6"/>
    <mergeCell ref="O4:O6"/>
    <mergeCell ref="BE4:BE6"/>
    <mergeCell ref="AV4:AV6"/>
    <mergeCell ref="AW4:AW6"/>
    <mergeCell ref="S4:S6"/>
    <mergeCell ref="T4:T6"/>
    <mergeCell ref="Z4:Z6"/>
    <mergeCell ref="AB4:AB6"/>
    <mergeCell ref="A3:A6"/>
    <mergeCell ref="B3:B6"/>
    <mergeCell ref="G4:G6"/>
    <mergeCell ref="H4:H6"/>
    <mergeCell ref="R4:R6"/>
    <mergeCell ref="AI4:AI6"/>
    <mergeCell ref="W4:W6"/>
    <mergeCell ref="X4:X6"/>
    <mergeCell ref="M4:M6"/>
    <mergeCell ref="J4:J6"/>
    <mergeCell ref="BD3:BF3"/>
    <mergeCell ref="X3:AF3"/>
    <mergeCell ref="S3:W3"/>
    <mergeCell ref="AO4:AO6"/>
    <mergeCell ref="AP4:AP6"/>
    <mergeCell ref="AQ4:AQ6"/>
    <mergeCell ref="AR4:AR6"/>
    <mergeCell ref="AG4:AG6"/>
    <mergeCell ref="AY4:AY6"/>
    <mergeCell ref="BD4:BD6"/>
    <mergeCell ref="BA4:BA6"/>
    <mergeCell ref="C4:C6"/>
    <mergeCell ref="C3:L3"/>
    <mergeCell ref="Y4:Y6"/>
    <mergeCell ref="AA4:AA6"/>
    <mergeCell ref="AH4:AH6"/>
    <mergeCell ref="AO3:AT3"/>
    <mergeCell ref="AT4:AT6"/>
    <mergeCell ref="AU3:BC3"/>
    <mergeCell ref="AJ4:AJ6"/>
  </mergeCells>
  <printOptions horizontalCentered="1"/>
  <pageMargins left="0.47" right="0.51" top="0.984251968503937" bottom="0.984251968503937" header="0.5118110236220472" footer="0.5118110236220472"/>
  <pageSetup fitToHeight="99" horizontalDpi="600" verticalDpi="600" orientation="landscape" paperSize="9" scale="90" r:id="rId1"/>
  <headerFooter alignWithMargins="0">
    <oddHeader>&amp;RTabulka &amp;P</oddHeader>
    <oddFooter xml:space="preserve">&amp;RStrana &amp;P z &amp;N  </oddFooter>
  </headerFooter>
  <colBreaks count="7" manualBreakCount="7">
    <brk id="12" max="65535" man="1"/>
    <brk id="18" max="65535" man="1"/>
    <brk id="23" max="65535" man="1"/>
    <brk id="32" max="65535" man="1"/>
    <brk id="40" max="65535" man="1"/>
    <brk id="46" max="65535" man="1"/>
    <brk id="55" max="65535" man="1"/>
  </colBreaks>
  <ignoredErrors>
    <ignoredError sqref="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8"/>
  <sheetViews>
    <sheetView showGridLines="0" workbookViewId="0" topLeftCell="A55">
      <selection activeCell="D63" sqref="D63"/>
    </sheetView>
  </sheetViews>
  <sheetFormatPr defaultColWidth="9.140625" defaultRowHeight="12.75"/>
  <cols>
    <col min="1" max="1" width="18.7109375" style="20" customWidth="1"/>
    <col min="2" max="2" width="22.7109375" style="20" customWidth="1"/>
    <col min="3" max="3" width="40.28125" style="20" customWidth="1"/>
    <col min="4" max="4" width="86.140625" style="25" customWidth="1"/>
    <col min="5" max="16384" width="9.140625" style="20" customWidth="1"/>
  </cols>
  <sheetData>
    <row r="1" ht="22.5" customHeight="1"/>
    <row r="2" spans="1:4" ht="24" customHeight="1">
      <c r="A2" s="27" t="s">
        <v>69</v>
      </c>
      <c r="B2" s="67" t="s">
        <v>70</v>
      </c>
      <c r="C2" s="68"/>
      <c r="D2" s="68"/>
    </row>
    <row r="3" spans="1:4" ht="19.5" customHeight="1">
      <c r="A3" s="28" t="s">
        <v>68</v>
      </c>
      <c r="B3" s="69" t="s">
        <v>77</v>
      </c>
      <c r="C3" s="68"/>
      <c r="D3" s="68"/>
    </row>
    <row r="4" spans="1:4" ht="19.5" customHeight="1">
      <c r="A4" s="28" t="s">
        <v>76</v>
      </c>
      <c r="B4" s="69" t="s">
        <v>78</v>
      </c>
      <c r="C4" s="68"/>
      <c r="D4" s="68"/>
    </row>
    <row r="5" spans="1:4" ht="19.5" customHeight="1">
      <c r="A5" s="28" t="s">
        <v>71</v>
      </c>
      <c r="B5" s="69" t="s">
        <v>83</v>
      </c>
      <c r="C5" s="68"/>
      <c r="D5" s="68"/>
    </row>
    <row r="6" spans="1:4" ht="19.5" customHeight="1">
      <c r="A6" s="28" t="s">
        <v>72</v>
      </c>
      <c r="B6" s="69" t="s">
        <v>80</v>
      </c>
      <c r="C6" s="68"/>
      <c r="D6" s="68"/>
    </row>
    <row r="7" spans="1:4" ht="19.5" customHeight="1">
      <c r="A7" s="28" t="s">
        <v>75</v>
      </c>
      <c r="B7" s="69" t="s">
        <v>79</v>
      </c>
      <c r="C7" s="68"/>
      <c r="D7" s="68"/>
    </row>
    <row r="8" spans="1:4" ht="19.5" customHeight="1">
      <c r="A8" s="28" t="s">
        <v>74</v>
      </c>
      <c r="B8" s="69" t="s">
        <v>81</v>
      </c>
      <c r="C8" s="68"/>
      <c r="D8" s="68"/>
    </row>
    <row r="9" spans="1:4" ht="19.5" customHeight="1">
      <c r="A9" s="28" t="s">
        <v>73</v>
      </c>
      <c r="B9" s="69" t="s">
        <v>82</v>
      </c>
      <c r="C9" s="68"/>
      <c r="D9" s="68"/>
    </row>
    <row r="10" ht="24.75" customHeight="1">
      <c r="D10" s="20"/>
    </row>
    <row r="11" spans="1:4" ht="26.25" customHeight="1">
      <c r="A11" s="21" t="s">
        <v>65</v>
      </c>
      <c r="B11" s="40" t="s">
        <v>64</v>
      </c>
      <c r="C11" s="66"/>
      <c r="D11" s="24" t="s">
        <v>66</v>
      </c>
    </row>
    <row r="12" spans="1:4" ht="26.25" customHeight="1">
      <c r="A12" s="19">
        <v>1</v>
      </c>
      <c r="B12" s="23" t="s">
        <v>3</v>
      </c>
      <c r="C12" s="22" t="s">
        <v>148</v>
      </c>
      <c r="D12" s="26" t="s">
        <v>156</v>
      </c>
    </row>
    <row r="13" spans="1:4" ht="32.25" customHeight="1">
      <c r="A13" s="19">
        <v>2</v>
      </c>
      <c r="B13" s="23" t="s">
        <v>3</v>
      </c>
      <c r="C13" s="22" t="s">
        <v>2</v>
      </c>
      <c r="D13" s="26" t="s">
        <v>86</v>
      </c>
    </row>
    <row r="14" spans="1:4" ht="32.25" customHeight="1">
      <c r="A14" s="19">
        <v>3</v>
      </c>
      <c r="B14" s="23" t="s">
        <v>3</v>
      </c>
      <c r="C14" s="22" t="s">
        <v>4</v>
      </c>
      <c r="D14" s="26" t="s">
        <v>87</v>
      </c>
    </row>
    <row r="15" spans="1:4" ht="32.25" customHeight="1">
      <c r="A15" s="19">
        <v>4</v>
      </c>
      <c r="B15" s="23" t="s">
        <v>3</v>
      </c>
      <c r="C15" s="22" t="s">
        <v>28</v>
      </c>
      <c r="D15" s="26" t="s">
        <v>88</v>
      </c>
    </row>
    <row r="16" spans="1:4" ht="32.25" customHeight="1">
      <c r="A16" s="19">
        <v>5</v>
      </c>
      <c r="B16" s="23" t="s">
        <v>3</v>
      </c>
      <c r="C16" s="22" t="s">
        <v>21</v>
      </c>
      <c r="D16" s="26" t="s">
        <v>93</v>
      </c>
    </row>
    <row r="17" spans="1:4" ht="32.25" customHeight="1">
      <c r="A17" s="19">
        <v>6</v>
      </c>
      <c r="B17" s="23" t="s">
        <v>3</v>
      </c>
      <c r="C17" s="22" t="s">
        <v>27</v>
      </c>
      <c r="D17" s="26" t="s">
        <v>94</v>
      </c>
    </row>
    <row r="18" spans="1:4" ht="32.25" customHeight="1">
      <c r="A18" s="19">
        <v>7</v>
      </c>
      <c r="B18" s="23" t="s">
        <v>3</v>
      </c>
      <c r="C18" s="22" t="s">
        <v>41</v>
      </c>
      <c r="D18" s="26" t="s">
        <v>163</v>
      </c>
    </row>
    <row r="19" spans="1:4" ht="32.25" customHeight="1">
      <c r="A19" s="19">
        <v>8</v>
      </c>
      <c r="B19" s="23" t="s">
        <v>3</v>
      </c>
      <c r="C19" s="22" t="s">
        <v>89</v>
      </c>
      <c r="D19" s="26" t="s">
        <v>95</v>
      </c>
    </row>
    <row r="20" spans="1:4" ht="47.25" customHeight="1">
      <c r="A20" s="19">
        <v>9</v>
      </c>
      <c r="B20" s="23" t="s">
        <v>3</v>
      </c>
      <c r="C20" s="22" t="s">
        <v>61</v>
      </c>
      <c r="D20" s="26" t="s">
        <v>164</v>
      </c>
    </row>
    <row r="21" spans="1:4" ht="32.25" customHeight="1">
      <c r="A21" s="19">
        <v>10</v>
      </c>
      <c r="B21" s="23" t="s">
        <v>3</v>
      </c>
      <c r="C21" s="22" t="s">
        <v>43</v>
      </c>
      <c r="D21" s="26" t="s">
        <v>165</v>
      </c>
    </row>
    <row r="22" spans="1:4" ht="32.25" customHeight="1">
      <c r="A22" s="19">
        <v>11</v>
      </c>
      <c r="B22" s="23" t="s">
        <v>3</v>
      </c>
      <c r="C22" s="22" t="s">
        <v>60</v>
      </c>
      <c r="D22" s="26" t="s">
        <v>101</v>
      </c>
    </row>
    <row r="23" spans="1:4" ht="32.25" customHeight="1">
      <c r="A23" s="19">
        <v>12</v>
      </c>
      <c r="B23" s="23" t="s">
        <v>3</v>
      </c>
      <c r="C23" s="22" t="s">
        <v>42</v>
      </c>
      <c r="D23" s="26" t="s">
        <v>100</v>
      </c>
    </row>
    <row r="24" spans="1:4" ht="32.25" customHeight="1">
      <c r="A24" s="19">
        <v>13</v>
      </c>
      <c r="B24" s="23" t="s">
        <v>3</v>
      </c>
      <c r="C24" s="22" t="s">
        <v>43</v>
      </c>
      <c r="D24" s="26" t="s">
        <v>166</v>
      </c>
    </row>
    <row r="25" spans="1:4" ht="32.25" customHeight="1">
      <c r="A25" s="19">
        <v>14</v>
      </c>
      <c r="B25" s="23" t="s">
        <v>3</v>
      </c>
      <c r="C25" s="22" t="s">
        <v>57</v>
      </c>
      <c r="D25" s="26" t="s">
        <v>99</v>
      </c>
    </row>
    <row r="26" spans="1:4" ht="32.25" customHeight="1">
      <c r="A26" s="19">
        <v>15</v>
      </c>
      <c r="B26" s="23" t="s">
        <v>3</v>
      </c>
      <c r="C26" s="22" t="s">
        <v>44</v>
      </c>
      <c r="D26" s="26" t="s">
        <v>167</v>
      </c>
    </row>
    <row r="27" spans="1:4" ht="32.25" customHeight="1">
      <c r="A27" s="19">
        <v>16</v>
      </c>
      <c r="B27" s="23" t="s">
        <v>3</v>
      </c>
      <c r="C27" s="22" t="s">
        <v>31</v>
      </c>
      <c r="D27" s="26" t="s">
        <v>168</v>
      </c>
    </row>
    <row r="28" spans="1:4" ht="32.25" customHeight="1">
      <c r="A28" s="19">
        <v>17</v>
      </c>
      <c r="B28" s="23" t="s">
        <v>3</v>
      </c>
      <c r="C28" s="22" t="s">
        <v>32</v>
      </c>
      <c r="D28" s="26" t="s">
        <v>169</v>
      </c>
    </row>
    <row r="29" spans="1:4" ht="32.25" customHeight="1">
      <c r="A29" s="19">
        <v>18</v>
      </c>
      <c r="B29" s="23" t="s">
        <v>3</v>
      </c>
      <c r="C29" s="22" t="s">
        <v>33</v>
      </c>
      <c r="D29" s="26" t="s">
        <v>102</v>
      </c>
    </row>
    <row r="30" spans="1:4" ht="32.25" customHeight="1">
      <c r="A30" s="19">
        <v>19</v>
      </c>
      <c r="B30" s="23" t="s">
        <v>3</v>
      </c>
      <c r="C30" s="22" t="s">
        <v>29</v>
      </c>
      <c r="D30" s="26" t="s">
        <v>170</v>
      </c>
    </row>
    <row r="31" spans="1:4" ht="32.25" customHeight="1">
      <c r="A31" s="19">
        <v>20</v>
      </c>
      <c r="B31" s="23" t="s">
        <v>3</v>
      </c>
      <c r="C31" s="22" t="s">
        <v>34</v>
      </c>
      <c r="D31" s="26" t="s">
        <v>103</v>
      </c>
    </row>
    <row r="32" spans="1:4" ht="32.25" customHeight="1">
      <c r="A32" s="19">
        <v>21</v>
      </c>
      <c r="B32" s="23" t="s">
        <v>3</v>
      </c>
      <c r="C32" s="22" t="s">
        <v>30</v>
      </c>
      <c r="D32" s="26" t="s">
        <v>171</v>
      </c>
    </row>
    <row r="33" spans="1:4" ht="32.25" customHeight="1">
      <c r="A33" s="19">
        <v>22</v>
      </c>
      <c r="B33" s="23" t="s">
        <v>3</v>
      </c>
      <c r="C33" s="22" t="s">
        <v>35</v>
      </c>
      <c r="D33" s="26" t="s">
        <v>106</v>
      </c>
    </row>
    <row r="34" spans="1:4" ht="32.25" customHeight="1">
      <c r="A34" s="19">
        <v>23</v>
      </c>
      <c r="B34" s="23" t="s">
        <v>3</v>
      </c>
      <c r="C34" s="22" t="s">
        <v>149</v>
      </c>
      <c r="D34" s="26" t="s">
        <v>157</v>
      </c>
    </row>
    <row r="35" spans="1:4" ht="32.25" customHeight="1">
      <c r="A35" s="19">
        <v>24</v>
      </c>
      <c r="B35" s="23" t="s">
        <v>3</v>
      </c>
      <c r="C35" s="22" t="s">
        <v>36</v>
      </c>
      <c r="D35" s="26" t="s">
        <v>107</v>
      </c>
    </row>
    <row r="36" spans="1:4" ht="32.25" customHeight="1">
      <c r="A36" s="19">
        <v>25</v>
      </c>
      <c r="B36" s="23" t="s">
        <v>3</v>
      </c>
      <c r="C36" s="22" t="s">
        <v>150</v>
      </c>
      <c r="D36" s="26" t="s">
        <v>158</v>
      </c>
    </row>
    <row r="37" spans="1:4" ht="32.25" customHeight="1">
      <c r="A37" s="19">
        <v>26</v>
      </c>
      <c r="B37" s="23" t="s">
        <v>3</v>
      </c>
      <c r="C37" s="22" t="s">
        <v>37</v>
      </c>
      <c r="D37" s="26" t="s">
        <v>108</v>
      </c>
    </row>
    <row r="38" spans="1:4" ht="32.25" customHeight="1">
      <c r="A38" s="19">
        <v>27</v>
      </c>
      <c r="B38" s="23" t="s">
        <v>3</v>
      </c>
      <c r="C38" s="22" t="s">
        <v>22</v>
      </c>
      <c r="D38" s="26" t="s">
        <v>109</v>
      </c>
    </row>
    <row r="39" spans="1:4" ht="32.25" customHeight="1">
      <c r="A39" s="19">
        <v>28</v>
      </c>
      <c r="B39" s="23" t="s">
        <v>3</v>
      </c>
      <c r="C39" s="22" t="s">
        <v>24</v>
      </c>
      <c r="D39" s="26" t="s">
        <v>172</v>
      </c>
    </row>
    <row r="40" spans="1:4" ht="32.25" customHeight="1">
      <c r="A40" s="19">
        <v>29</v>
      </c>
      <c r="B40" s="23" t="s">
        <v>3</v>
      </c>
      <c r="C40" s="22" t="s">
        <v>23</v>
      </c>
      <c r="D40" s="26" t="s">
        <v>162</v>
      </c>
    </row>
    <row r="41" spans="1:4" ht="32.25" customHeight="1">
      <c r="A41" s="19">
        <v>30</v>
      </c>
      <c r="B41" s="23" t="s">
        <v>3</v>
      </c>
      <c r="C41" s="22" t="s">
        <v>26</v>
      </c>
      <c r="D41" s="26" t="s">
        <v>173</v>
      </c>
    </row>
    <row r="42" spans="1:4" ht="32.25" customHeight="1">
      <c r="A42" s="19">
        <v>31</v>
      </c>
      <c r="B42" s="23" t="s">
        <v>5</v>
      </c>
      <c r="C42" s="22" t="s">
        <v>46</v>
      </c>
      <c r="D42" s="26" t="s">
        <v>67</v>
      </c>
    </row>
    <row r="43" spans="1:4" ht="32.25" customHeight="1">
      <c r="A43" s="19">
        <v>32</v>
      </c>
      <c r="B43" s="23" t="s">
        <v>5</v>
      </c>
      <c r="C43" s="22" t="s">
        <v>151</v>
      </c>
      <c r="D43" s="26" t="s">
        <v>174</v>
      </c>
    </row>
    <row r="44" spans="1:4" ht="32.25" customHeight="1">
      <c r="A44" s="19">
        <v>33</v>
      </c>
      <c r="B44" s="23" t="s">
        <v>5</v>
      </c>
      <c r="C44" s="22" t="s">
        <v>47</v>
      </c>
      <c r="D44" s="26" t="s">
        <v>84</v>
      </c>
    </row>
    <row r="45" spans="1:4" ht="32.25" customHeight="1">
      <c r="A45" s="19">
        <v>34</v>
      </c>
      <c r="B45" s="23" t="s">
        <v>5</v>
      </c>
      <c r="C45" s="22" t="s">
        <v>112</v>
      </c>
      <c r="D45" s="26" t="s">
        <v>85</v>
      </c>
    </row>
    <row r="46" spans="1:4" ht="32.25" customHeight="1">
      <c r="A46" s="19">
        <v>35</v>
      </c>
      <c r="B46" s="23" t="s">
        <v>5</v>
      </c>
      <c r="C46" s="22" t="s">
        <v>56</v>
      </c>
      <c r="D46" s="26" t="s">
        <v>175</v>
      </c>
    </row>
    <row r="47" spans="1:4" ht="32.25" customHeight="1">
      <c r="A47" s="19">
        <v>36</v>
      </c>
      <c r="B47" s="23" t="s">
        <v>5</v>
      </c>
      <c r="C47" s="22" t="s">
        <v>55</v>
      </c>
      <c r="D47" s="26" t="s">
        <v>114</v>
      </c>
    </row>
    <row r="48" spans="1:4" ht="32.25" customHeight="1">
      <c r="A48" s="19">
        <v>37</v>
      </c>
      <c r="B48" s="23" t="s">
        <v>5</v>
      </c>
      <c r="C48" s="22" t="s">
        <v>62</v>
      </c>
      <c r="D48" s="26" t="s">
        <v>176</v>
      </c>
    </row>
    <row r="49" spans="1:4" ht="32.25" customHeight="1">
      <c r="A49" s="19">
        <v>38</v>
      </c>
      <c r="B49" s="23" t="s">
        <v>5</v>
      </c>
      <c r="C49" s="22" t="s">
        <v>63</v>
      </c>
      <c r="D49" s="26" t="s">
        <v>177</v>
      </c>
    </row>
    <row r="50" spans="1:4" ht="32.25" customHeight="1">
      <c r="A50" s="19">
        <v>39</v>
      </c>
      <c r="B50" s="23" t="s">
        <v>5</v>
      </c>
      <c r="C50" s="22" t="s">
        <v>48</v>
      </c>
      <c r="D50" s="26" t="s">
        <v>76</v>
      </c>
    </row>
    <row r="51" spans="1:4" ht="32.25" customHeight="1">
      <c r="A51" s="19">
        <v>40</v>
      </c>
      <c r="B51" s="23" t="s">
        <v>5</v>
      </c>
      <c r="C51" s="22" t="s">
        <v>49</v>
      </c>
      <c r="D51" s="26" t="s">
        <v>178</v>
      </c>
    </row>
    <row r="52" spans="1:4" ht="32.25" customHeight="1">
      <c r="A52" s="19">
        <v>41</v>
      </c>
      <c r="B52" s="23" t="s">
        <v>5</v>
      </c>
      <c r="C52" s="22" t="s">
        <v>50</v>
      </c>
      <c r="D52" s="26" t="s">
        <v>179</v>
      </c>
    </row>
    <row r="53" spans="1:4" ht="32.25" customHeight="1">
      <c r="A53" s="19">
        <v>42</v>
      </c>
      <c r="B53" s="23" t="s">
        <v>5</v>
      </c>
      <c r="C53" s="22" t="s">
        <v>58</v>
      </c>
      <c r="D53" s="26" t="s">
        <v>118</v>
      </c>
    </row>
    <row r="54" spans="1:4" ht="32.25" customHeight="1">
      <c r="A54" s="19">
        <v>43</v>
      </c>
      <c r="B54" s="23" t="s">
        <v>5</v>
      </c>
      <c r="C54" s="22" t="s">
        <v>59</v>
      </c>
      <c r="D54" s="26" t="s">
        <v>180</v>
      </c>
    </row>
    <row r="55" spans="1:4" ht="32.25" customHeight="1">
      <c r="A55" s="19">
        <v>44</v>
      </c>
      <c r="B55" s="23" t="s">
        <v>5</v>
      </c>
      <c r="C55" s="22" t="s">
        <v>152</v>
      </c>
      <c r="D55" s="26" t="s">
        <v>159</v>
      </c>
    </row>
    <row r="56" spans="1:4" ht="32.25" customHeight="1">
      <c r="A56" s="19">
        <v>45</v>
      </c>
      <c r="B56" s="23" t="s">
        <v>5</v>
      </c>
      <c r="C56" s="22" t="s">
        <v>51</v>
      </c>
      <c r="D56" s="26" t="s">
        <v>120</v>
      </c>
    </row>
    <row r="57" spans="1:4" ht="32.25" customHeight="1">
      <c r="A57" s="19">
        <v>46</v>
      </c>
      <c r="B57" s="23" t="s">
        <v>5</v>
      </c>
      <c r="C57" s="22" t="s">
        <v>121</v>
      </c>
      <c r="D57" s="26" t="s">
        <v>125</v>
      </c>
    </row>
    <row r="58" spans="1:4" ht="32.25" customHeight="1">
      <c r="A58" s="19">
        <v>47</v>
      </c>
      <c r="B58" s="23" t="s">
        <v>5</v>
      </c>
      <c r="C58" s="22" t="s">
        <v>122</v>
      </c>
      <c r="D58" s="26" t="s">
        <v>126</v>
      </c>
    </row>
    <row r="59" spans="1:4" ht="32.25" customHeight="1">
      <c r="A59" s="19">
        <v>48</v>
      </c>
      <c r="B59" s="23" t="s">
        <v>5</v>
      </c>
      <c r="C59" s="22" t="s">
        <v>123</v>
      </c>
      <c r="D59" s="26" t="s">
        <v>127</v>
      </c>
    </row>
    <row r="60" spans="1:4" ht="32.25" customHeight="1">
      <c r="A60" s="19">
        <v>49</v>
      </c>
      <c r="B60" s="23" t="s">
        <v>5</v>
      </c>
      <c r="C60" s="22" t="s">
        <v>153</v>
      </c>
      <c r="D60" s="26" t="s">
        <v>160</v>
      </c>
    </row>
    <row r="61" spans="1:4" ht="38.25" customHeight="1">
      <c r="A61" s="19">
        <v>50</v>
      </c>
      <c r="B61" s="23" t="s">
        <v>5</v>
      </c>
      <c r="C61" s="22" t="s">
        <v>124</v>
      </c>
      <c r="D61" s="26" t="s">
        <v>128</v>
      </c>
    </row>
    <row r="62" spans="1:4" ht="38.25" customHeight="1">
      <c r="A62" s="19">
        <v>51</v>
      </c>
      <c r="B62" s="23" t="s">
        <v>5</v>
      </c>
      <c r="C62" s="22" t="s">
        <v>154</v>
      </c>
      <c r="D62" s="26" t="s">
        <v>161</v>
      </c>
    </row>
    <row r="63" spans="1:4" ht="32.25" customHeight="1">
      <c r="A63" s="19">
        <v>52</v>
      </c>
      <c r="B63" s="23" t="s">
        <v>5</v>
      </c>
      <c r="C63" s="22" t="s">
        <v>135</v>
      </c>
      <c r="D63" s="26" t="s">
        <v>129</v>
      </c>
    </row>
    <row r="64" spans="1:4" ht="32.25" customHeight="1">
      <c r="A64" s="19">
        <v>53</v>
      </c>
      <c r="B64" s="23" t="s">
        <v>5</v>
      </c>
      <c r="C64" s="22" t="s">
        <v>136</v>
      </c>
      <c r="D64" s="26" t="s">
        <v>130</v>
      </c>
    </row>
    <row r="65" spans="1:4" ht="32.25" customHeight="1">
      <c r="A65" s="19">
        <v>54</v>
      </c>
      <c r="B65" s="23" t="s">
        <v>5</v>
      </c>
      <c r="C65" s="22" t="s">
        <v>52</v>
      </c>
      <c r="D65" s="26" t="s">
        <v>131</v>
      </c>
    </row>
    <row r="66" spans="1:4" ht="32.25" customHeight="1">
      <c r="A66" s="19">
        <v>55</v>
      </c>
      <c r="B66" s="23" t="s">
        <v>5</v>
      </c>
      <c r="C66" s="22" t="s">
        <v>53</v>
      </c>
      <c r="D66" s="26" t="s">
        <v>132</v>
      </c>
    </row>
    <row r="67" spans="1:4" ht="32.25" customHeight="1">
      <c r="A67" s="19">
        <v>56</v>
      </c>
      <c r="B67" s="23" t="s">
        <v>5</v>
      </c>
      <c r="C67" s="22" t="s">
        <v>54</v>
      </c>
      <c r="D67" s="26" t="s">
        <v>133</v>
      </c>
    </row>
    <row r="68" spans="1:4" ht="32.25" customHeight="1">
      <c r="A68" s="19">
        <v>57</v>
      </c>
      <c r="B68" s="23" t="s">
        <v>5</v>
      </c>
      <c r="C68" s="22" t="s">
        <v>38</v>
      </c>
      <c r="D68" s="26" t="s">
        <v>134</v>
      </c>
    </row>
  </sheetData>
  <sheetProtection/>
  <mergeCells count="9">
    <mergeCell ref="B11:C11"/>
    <mergeCell ref="B2:D2"/>
    <mergeCell ref="B3:D3"/>
    <mergeCell ref="B4:D4"/>
    <mergeCell ref="B8:D8"/>
    <mergeCell ref="B9:D9"/>
    <mergeCell ref="B5:D5"/>
    <mergeCell ref="B6:D6"/>
    <mergeCell ref="B7:D7"/>
  </mergeCells>
  <printOptions/>
  <pageMargins left="0.7874015748031497" right="0.7874015748031497" top="0.984251968503937" bottom="0.984251968503937" header="0.5118110236220472" footer="0.5118110236220472"/>
  <pageSetup fitToHeight="99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3"/>
  <sheetViews>
    <sheetView showGridLines="0" zoomScalePageLayoutView="0" workbookViewId="0" topLeftCell="A1">
      <pane xSplit="2" topLeftCell="C1" activePane="topRight" state="frozen"/>
      <selection pane="topLeft" activeCell="A11" sqref="A11"/>
      <selection pane="topRight" activeCell="H21" sqref="H21"/>
    </sheetView>
  </sheetViews>
  <sheetFormatPr defaultColWidth="9.140625" defaultRowHeight="12.75"/>
  <cols>
    <col min="1" max="1" width="7.140625" style="0" customWidth="1"/>
    <col min="2" max="2" width="22.8515625" style="0" customWidth="1"/>
    <col min="3" max="3" width="10.8515625" style="0" customWidth="1"/>
    <col min="4" max="4" width="11.57421875" style="0" customWidth="1"/>
    <col min="6" max="6" width="9.8515625" style="0" customWidth="1"/>
    <col min="7" max="7" width="8.421875" style="0" customWidth="1"/>
    <col min="8" max="8" width="12.57421875" style="0" customWidth="1"/>
    <col min="9" max="9" width="11.00390625" style="0" customWidth="1"/>
    <col min="10" max="10" width="13.421875" style="0" customWidth="1"/>
    <col min="11" max="11" width="14.57421875" style="0" customWidth="1"/>
    <col min="12" max="12" width="12.8515625" style="0" customWidth="1"/>
    <col min="13" max="13" width="12.7109375" style="0" customWidth="1"/>
    <col min="14" max="14" width="11.57421875" style="0" customWidth="1"/>
    <col min="15" max="15" width="12.8515625" style="0" customWidth="1"/>
    <col min="16" max="16" width="11.7109375" style="0" customWidth="1"/>
    <col min="17" max="17" width="14.140625" style="0" customWidth="1"/>
    <col min="18" max="18" width="11.8515625" style="0" customWidth="1"/>
    <col min="19" max="19" width="14.28125" style="0" customWidth="1"/>
    <col min="20" max="20" width="12.8515625" style="0" customWidth="1"/>
    <col min="21" max="21" width="14.8515625" style="0" customWidth="1"/>
    <col min="22" max="22" width="14.421875" style="0" customWidth="1"/>
    <col min="23" max="23" width="15.28125" style="0" customWidth="1"/>
    <col min="24" max="24" width="15.00390625" style="0" customWidth="1"/>
    <col min="25" max="25" width="12.00390625" style="0" customWidth="1"/>
    <col min="26" max="26" width="12.7109375" style="0" customWidth="1"/>
    <col min="27" max="27" width="12.00390625" style="0" customWidth="1"/>
    <col min="28" max="28" width="12.28125" style="0" customWidth="1"/>
    <col min="29" max="29" width="14.28125" style="0" customWidth="1"/>
    <col min="30" max="30" width="13.421875" style="0" customWidth="1"/>
    <col min="31" max="31" width="14.7109375" style="0" customWidth="1"/>
    <col min="32" max="32" width="17.140625" style="0" customWidth="1"/>
    <col min="33" max="33" width="15.8515625" style="0" customWidth="1"/>
    <col min="34" max="34" width="16.57421875" style="0" customWidth="1"/>
    <col min="35" max="35" width="15.140625" style="0" customWidth="1"/>
    <col min="36" max="36" width="18.421875" style="0" customWidth="1"/>
    <col min="37" max="37" width="17.28125" style="0" customWidth="1"/>
    <col min="38" max="38" width="15.8515625" style="0" customWidth="1"/>
    <col min="39" max="39" width="15.28125" style="0" customWidth="1"/>
    <col min="40" max="40" width="15.421875" style="0" customWidth="1"/>
    <col min="41" max="41" width="17.00390625" style="0" customWidth="1"/>
    <col min="42" max="42" width="15.421875" style="0" customWidth="1"/>
    <col min="43" max="43" width="17.00390625" style="0" customWidth="1"/>
    <col min="44" max="46" width="11.28125" style="0" customWidth="1"/>
    <col min="47" max="48" width="13.00390625" style="0" customWidth="1"/>
    <col min="49" max="49" width="11.28125" style="0" customWidth="1"/>
    <col min="50" max="50" width="12.00390625" style="0" customWidth="1"/>
    <col min="51" max="53" width="15.28125" style="0" customWidth="1"/>
    <col min="54" max="54" width="14.421875" style="0" customWidth="1"/>
  </cols>
  <sheetData>
    <row r="1" spans="3:54" ht="25.5" customHeight="1">
      <c r="C1" s="1" t="s">
        <v>145</v>
      </c>
      <c r="L1" s="11"/>
      <c r="M1" s="1" t="str">
        <f>$C$1</f>
        <v>Vyhodnocení NOP od IBR k 31.12.2009</v>
      </c>
      <c r="Q1" s="11"/>
      <c r="R1" s="11"/>
      <c r="S1" s="11"/>
      <c r="T1" s="1" t="str">
        <f>$C$1</f>
        <v>Vyhodnocení NOP od IBR k 31.12.2009</v>
      </c>
      <c r="V1" s="11"/>
      <c r="Y1" s="1" t="str">
        <f>$C$1</f>
        <v>Vyhodnocení NOP od IBR k 31.12.2009</v>
      </c>
      <c r="AA1" s="11"/>
      <c r="AF1" s="1" t="str">
        <f>$C$1</f>
        <v>Vyhodnocení NOP od IBR k 31.12.2009</v>
      </c>
      <c r="AM1" s="1" t="str">
        <f>$C$1</f>
        <v>Vyhodnocení NOP od IBR k 31.12.2009</v>
      </c>
      <c r="AQ1" s="11"/>
      <c r="AR1" s="1" t="str">
        <f>$C$1</f>
        <v>Vyhodnocení NOP od IBR k 31.12.2009</v>
      </c>
      <c r="AS1" s="1"/>
      <c r="AT1" s="1"/>
      <c r="AX1" s="11"/>
      <c r="AY1" s="1" t="str">
        <f>$C$1</f>
        <v>Vyhodnocení NOP od IBR k 31.12.2009</v>
      </c>
      <c r="BB1" s="11"/>
    </row>
    <row r="2" spans="3:54" ht="9" customHeight="1"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/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/>
      <c r="S2" s="13">
        <v>15</v>
      </c>
      <c r="T2" s="13">
        <v>16</v>
      </c>
      <c r="U2" s="13">
        <v>17</v>
      </c>
      <c r="V2" s="13">
        <v>18</v>
      </c>
      <c r="W2" s="13">
        <v>19</v>
      </c>
      <c r="X2" s="13">
        <v>20</v>
      </c>
      <c r="Y2" s="13">
        <v>21</v>
      </c>
      <c r="Z2" s="13">
        <v>22</v>
      </c>
      <c r="AA2" s="13">
        <v>23</v>
      </c>
      <c r="AB2" s="13">
        <v>24</v>
      </c>
      <c r="AC2" s="13">
        <v>25</v>
      </c>
      <c r="AD2" s="13">
        <v>26</v>
      </c>
      <c r="AE2" s="13">
        <v>27</v>
      </c>
      <c r="AF2" s="13">
        <v>28</v>
      </c>
      <c r="AG2" s="13">
        <v>29</v>
      </c>
      <c r="AH2" s="13">
        <v>30</v>
      </c>
      <c r="AI2" s="13">
        <v>31</v>
      </c>
      <c r="AJ2" s="13">
        <v>32</v>
      </c>
      <c r="AK2" s="13">
        <v>33</v>
      </c>
      <c r="AL2" s="13">
        <v>34</v>
      </c>
      <c r="AM2" s="13">
        <v>35</v>
      </c>
      <c r="AN2" s="13">
        <v>36</v>
      </c>
      <c r="AO2" s="13">
        <v>37</v>
      </c>
      <c r="AP2" s="13">
        <v>38</v>
      </c>
      <c r="AQ2" s="13">
        <v>39</v>
      </c>
      <c r="AR2" s="13">
        <v>40</v>
      </c>
      <c r="AS2" s="13">
        <v>41</v>
      </c>
      <c r="AT2" s="13">
        <v>42</v>
      </c>
      <c r="AU2" s="13">
        <v>43</v>
      </c>
      <c r="AV2" s="13">
        <v>44</v>
      </c>
      <c r="AW2" s="13">
        <v>45</v>
      </c>
      <c r="AX2" s="13">
        <v>46</v>
      </c>
      <c r="AY2" s="13">
        <v>47</v>
      </c>
      <c r="AZ2" s="13">
        <v>48</v>
      </c>
      <c r="BA2" s="13">
        <v>49</v>
      </c>
      <c r="BB2" s="13">
        <v>50</v>
      </c>
    </row>
    <row r="3" spans="1:54" ht="24" customHeight="1">
      <c r="A3" s="50" t="s">
        <v>0</v>
      </c>
      <c r="B3" s="5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63" t="s">
        <v>3</v>
      </c>
      <c r="N3" s="64"/>
      <c r="O3" s="64"/>
      <c r="P3" s="64"/>
      <c r="Q3" s="41"/>
      <c r="R3" s="41"/>
      <c r="S3" s="42"/>
      <c r="T3" s="49" t="s">
        <v>3</v>
      </c>
      <c r="U3" s="41"/>
      <c r="V3" s="41"/>
      <c r="W3" s="41"/>
      <c r="X3" s="42"/>
      <c r="Y3" s="48" t="s">
        <v>3</v>
      </c>
      <c r="Z3" s="41"/>
      <c r="AA3" s="41"/>
      <c r="AB3" s="41"/>
      <c r="AC3" s="41"/>
      <c r="AD3" s="41"/>
      <c r="AE3" s="42"/>
      <c r="AF3" s="45" t="s">
        <v>5</v>
      </c>
      <c r="AG3" s="41"/>
      <c r="AH3" s="41"/>
      <c r="AI3" s="41"/>
      <c r="AJ3" s="41"/>
      <c r="AK3" s="41"/>
      <c r="AL3" s="42"/>
      <c r="AM3" s="47" t="s">
        <v>5</v>
      </c>
      <c r="AN3" s="41"/>
      <c r="AO3" s="41"/>
      <c r="AP3" s="41"/>
      <c r="AQ3" s="42"/>
      <c r="AR3" s="47" t="s">
        <v>5</v>
      </c>
      <c r="AS3" s="41"/>
      <c r="AT3" s="41"/>
      <c r="AU3" s="41"/>
      <c r="AV3" s="41"/>
      <c r="AW3" s="41"/>
      <c r="AX3" s="41"/>
      <c r="AY3" s="47" t="s">
        <v>5</v>
      </c>
      <c r="AZ3" s="41"/>
      <c r="BA3" s="41"/>
      <c r="BB3" s="60" t="s">
        <v>38</v>
      </c>
    </row>
    <row r="4" spans="1:54" ht="24" customHeight="1">
      <c r="A4" s="51"/>
      <c r="B4" s="51"/>
      <c r="C4" s="37" t="s">
        <v>2</v>
      </c>
      <c r="D4" s="43" t="s">
        <v>4</v>
      </c>
      <c r="E4" s="43" t="s">
        <v>28</v>
      </c>
      <c r="F4" s="54" t="s">
        <v>21</v>
      </c>
      <c r="G4" s="54" t="s">
        <v>27</v>
      </c>
      <c r="H4" s="54" t="s">
        <v>41</v>
      </c>
      <c r="I4" s="14"/>
      <c r="J4" s="54" t="s">
        <v>89</v>
      </c>
      <c r="K4" s="54" t="s">
        <v>137</v>
      </c>
      <c r="L4" s="54" t="s">
        <v>25</v>
      </c>
      <c r="M4" s="43" t="s">
        <v>60</v>
      </c>
      <c r="N4" s="43" t="s">
        <v>42</v>
      </c>
      <c r="O4" s="43" t="s">
        <v>43</v>
      </c>
      <c r="P4" s="37" t="s">
        <v>57</v>
      </c>
      <c r="Q4" s="37" t="s">
        <v>44</v>
      </c>
      <c r="R4" s="17"/>
      <c r="S4" s="55" t="s">
        <v>31</v>
      </c>
      <c r="T4" s="50" t="s">
        <v>32</v>
      </c>
      <c r="U4" s="50" t="s">
        <v>33</v>
      </c>
      <c r="V4" s="50" t="s">
        <v>29</v>
      </c>
      <c r="W4" s="50" t="s">
        <v>34</v>
      </c>
      <c r="X4" s="50" t="s">
        <v>30</v>
      </c>
      <c r="Y4" s="37" t="s">
        <v>35</v>
      </c>
      <c r="Z4" s="37" t="s">
        <v>36</v>
      </c>
      <c r="AA4" s="37" t="s">
        <v>37</v>
      </c>
      <c r="AB4" s="50" t="s">
        <v>22</v>
      </c>
      <c r="AC4" s="50" t="s">
        <v>138</v>
      </c>
      <c r="AD4" s="50" t="s">
        <v>23</v>
      </c>
      <c r="AE4" s="50" t="s">
        <v>139</v>
      </c>
      <c r="AF4" s="43" t="s">
        <v>46</v>
      </c>
      <c r="AG4" s="43" t="s">
        <v>47</v>
      </c>
      <c r="AH4" s="43" t="s">
        <v>112</v>
      </c>
      <c r="AI4" s="37" t="s">
        <v>56</v>
      </c>
      <c r="AJ4" s="37" t="s">
        <v>55</v>
      </c>
      <c r="AK4" s="37" t="s">
        <v>140</v>
      </c>
      <c r="AL4" s="37" t="s">
        <v>63</v>
      </c>
      <c r="AM4" s="46" t="s">
        <v>48</v>
      </c>
      <c r="AN4" s="46" t="s">
        <v>49</v>
      </c>
      <c r="AO4" s="46" t="s">
        <v>50</v>
      </c>
      <c r="AP4" s="46" t="s">
        <v>58</v>
      </c>
      <c r="AQ4" s="46" t="s">
        <v>59</v>
      </c>
      <c r="AR4" s="60" t="s">
        <v>51</v>
      </c>
      <c r="AS4" s="60" t="s">
        <v>121</v>
      </c>
      <c r="AT4" s="60" t="s">
        <v>122</v>
      </c>
      <c r="AU4" s="35" t="s">
        <v>123</v>
      </c>
      <c r="AV4" s="35" t="s">
        <v>124</v>
      </c>
      <c r="AW4" s="35" t="s">
        <v>45</v>
      </c>
      <c r="AX4" s="36"/>
      <c r="AY4" s="43" t="s">
        <v>52</v>
      </c>
      <c r="AZ4" s="43" t="s">
        <v>141</v>
      </c>
      <c r="BA4" s="43" t="s">
        <v>54</v>
      </c>
      <c r="BB4" s="61"/>
    </row>
    <row r="5" spans="1:54" s="2" customFormat="1" ht="63.75" customHeight="1">
      <c r="A5" s="52"/>
      <c r="B5" s="52"/>
      <c r="C5" s="38"/>
      <c r="D5" s="44"/>
      <c r="E5" s="44"/>
      <c r="F5" s="36"/>
      <c r="G5" s="36"/>
      <c r="H5" s="36"/>
      <c r="I5" s="15" t="s">
        <v>146</v>
      </c>
      <c r="J5" s="36"/>
      <c r="K5" s="36"/>
      <c r="L5" s="36"/>
      <c r="M5" s="44"/>
      <c r="N5" s="44"/>
      <c r="O5" s="44"/>
      <c r="P5" s="38"/>
      <c r="Q5" s="38"/>
      <c r="R5" s="18" t="s">
        <v>144</v>
      </c>
      <c r="S5" s="56"/>
      <c r="T5" s="58"/>
      <c r="U5" s="58"/>
      <c r="V5" s="58"/>
      <c r="W5" s="58"/>
      <c r="X5" s="58"/>
      <c r="Y5" s="38"/>
      <c r="Z5" s="38"/>
      <c r="AA5" s="38"/>
      <c r="AB5" s="58"/>
      <c r="AC5" s="58"/>
      <c r="AD5" s="58"/>
      <c r="AE5" s="58"/>
      <c r="AF5" s="44"/>
      <c r="AG5" s="44"/>
      <c r="AH5" s="44"/>
      <c r="AI5" s="58"/>
      <c r="AJ5" s="58"/>
      <c r="AK5" s="58"/>
      <c r="AL5" s="58"/>
      <c r="AM5" s="36"/>
      <c r="AN5" s="36"/>
      <c r="AO5" s="36"/>
      <c r="AP5" s="36"/>
      <c r="AQ5" s="36"/>
      <c r="AR5" s="61"/>
      <c r="AS5" s="61"/>
      <c r="AT5" s="61"/>
      <c r="AU5" s="36"/>
      <c r="AV5" s="36"/>
      <c r="AW5" s="36"/>
      <c r="AX5" s="36"/>
      <c r="AY5" s="44"/>
      <c r="AZ5" s="44"/>
      <c r="BA5" s="44"/>
      <c r="BB5" s="58"/>
    </row>
    <row r="6" spans="1:54" s="2" customFormat="1" ht="54.75" customHeight="1">
      <c r="A6" s="53"/>
      <c r="B6" s="53"/>
      <c r="C6" s="39"/>
      <c r="D6" s="44"/>
      <c r="E6" s="44"/>
      <c r="F6" s="36"/>
      <c r="G6" s="36"/>
      <c r="H6" s="36"/>
      <c r="I6" s="16"/>
      <c r="J6" s="36"/>
      <c r="K6" s="36"/>
      <c r="L6" s="36"/>
      <c r="M6" s="44"/>
      <c r="N6" s="44"/>
      <c r="O6" s="44"/>
      <c r="P6" s="39"/>
      <c r="Q6" s="39"/>
      <c r="R6" s="18"/>
      <c r="S6" s="57"/>
      <c r="T6" s="59"/>
      <c r="U6" s="59"/>
      <c r="V6" s="59"/>
      <c r="W6" s="59"/>
      <c r="X6" s="59"/>
      <c r="Y6" s="39"/>
      <c r="Z6" s="39"/>
      <c r="AA6" s="39"/>
      <c r="AB6" s="59"/>
      <c r="AC6" s="59"/>
      <c r="AD6" s="59"/>
      <c r="AE6" s="59"/>
      <c r="AF6" s="44"/>
      <c r="AG6" s="44"/>
      <c r="AH6" s="44"/>
      <c r="AI6" s="59"/>
      <c r="AJ6" s="59"/>
      <c r="AK6" s="59"/>
      <c r="AL6" s="59"/>
      <c r="AM6" s="36"/>
      <c r="AN6" s="36"/>
      <c r="AO6" s="36"/>
      <c r="AP6" s="36"/>
      <c r="AQ6" s="36"/>
      <c r="AR6" s="62"/>
      <c r="AS6" s="62"/>
      <c r="AT6" s="62"/>
      <c r="AU6" s="36"/>
      <c r="AV6" s="36"/>
      <c r="AW6" s="4" t="s">
        <v>39</v>
      </c>
      <c r="AX6" s="4" t="s">
        <v>40</v>
      </c>
      <c r="AY6" s="44"/>
      <c r="AZ6" s="44"/>
      <c r="BA6" s="44"/>
      <c r="BB6" s="59"/>
    </row>
    <row r="7" spans="1:54" ht="12.75">
      <c r="A7" s="5">
        <v>11</v>
      </c>
      <c r="B7" s="3" t="s">
        <v>6</v>
      </c>
      <c r="C7" s="7">
        <v>17</v>
      </c>
      <c r="D7" s="7">
        <v>15</v>
      </c>
      <c r="E7" s="7">
        <v>2</v>
      </c>
      <c r="F7" s="7">
        <v>11</v>
      </c>
      <c r="G7" s="7">
        <v>2</v>
      </c>
      <c r="H7" s="7">
        <f aca="true" t="shared" si="0" ref="H7:H20">SUM(F7:G7)</f>
        <v>13</v>
      </c>
      <c r="I7" s="7">
        <v>17</v>
      </c>
      <c r="J7" s="7">
        <v>4</v>
      </c>
      <c r="K7" s="12">
        <f>H7-I7</f>
        <v>-4</v>
      </c>
      <c r="L7" s="9">
        <f>(G7+F7)/C7</f>
        <v>0.7647058823529411</v>
      </c>
      <c r="M7" s="7">
        <v>17</v>
      </c>
      <c r="N7" s="7">
        <v>13</v>
      </c>
      <c r="O7" s="9">
        <f aca="true" t="shared" si="1" ref="O7:O21">N7/M7</f>
        <v>0.7647058823529411</v>
      </c>
      <c r="P7" s="7">
        <v>4</v>
      </c>
      <c r="Q7" s="9">
        <f aca="true" t="shared" si="2" ref="Q7:Q21">P7/M7</f>
        <v>0.23529411764705882</v>
      </c>
      <c r="R7" s="7">
        <v>17</v>
      </c>
      <c r="S7" s="7">
        <f aca="true" t="shared" si="3" ref="S7:S20">M7-R7</f>
        <v>0</v>
      </c>
      <c r="T7" s="7">
        <v>0</v>
      </c>
      <c r="U7" s="7">
        <v>0</v>
      </c>
      <c r="V7" s="9" t="e">
        <f>U7/T7</f>
        <v>#DIV/0!</v>
      </c>
      <c r="W7" s="7">
        <v>0</v>
      </c>
      <c r="X7" s="9" t="e">
        <f>W7/T7</f>
        <v>#DIV/0!</v>
      </c>
      <c r="Y7" s="7">
        <v>2</v>
      </c>
      <c r="Z7" s="7">
        <v>0</v>
      </c>
      <c r="AA7" s="7">
        <v>0</v>
      </c>
      <c r="AB7" s="7">
        <v>0</v>
      </c>
      <c r="AC7" s="9" t="e">
        <f aca="true" t="shared" si="4" ref="AC7:AC21">AB7/W7</f>
        <v>#DIV/0!</v>
      </c>
      <c r="AD7" s="7">
        <f aca="true" t="shared" si="5" ref="AD7:AD20">W7-AB7</f>
        <v>0</v>
      </c>
      <c r="AE7" s="9" t="e">
        <f aca="true" t="shared" si="6" ref="AE7:AE21">AD7/W7</f>
        <v>#DIV/0!</v>
      </c>
      <c r="AF7" s="7">
        <v>621</v>
      </c>
      <c r="AG7" s="7">
        <v>490</v>
      </c>
      <c r="AH7" s="7">
        <v>8</v>
      </c>
      <c r="AI7" s="7">
        <f>AF7-AG7-AH7</f>
        <v>123</v>
      </c>
      <c r="AJ7" s="7">
        <v>608</v>
      </c>
      <c r="AK7" s="9">
        <f>AJ7/AF7</f>
        <v>0.9790660225442834</v>
      </c>
      <c r="AL7" s="29">
        <f aca="true" t="shared" si="7" ref="AL7:AL21">AJ7/H7</f>
        <v>46.76923076923077</v>
      </c>
      <c r="AM7" s="7">
        <v>244</v>
      </c>
      <c r="AN7" s="7">
        <f>AM7-AP7</f>
        <v>182</v>
      </c>
      <c r="AO7" s="9">
        <f>AN7/AM7</f>
        <v>0.7459016393442623</v>
      </c>
      <c r="AP7" s="7">
        <v>62</v>
      </c>
      <c r="AQ7" s="9">
        <f>AP7/AM7</f>
        <v>0.2540983606557377</v>
      </c>
      <c r="AR7" s="7">
        <v>0</v>
      </c>
      <c r="AS7" s="7">
        <v>0</v>
      </c>
      <c r="AT7" s="12">
        <v>0</v>
      </c>
      <c r="AU7" s="7">
        <v>8</v>
      </c>
      <c r="AV7" s="7">
        <v>0</v>
      </c>
      <c r="AW7" s="7">
        <v>0</v>
      </c>
      <c r="AX7" s="7">
        <v>0</v>
      </c>
      <c r="AY7" s="12">
        <v>177</v>
      </c>
      <c r="AZ7" s="12">
        <v>37</v>
      </c>
      <c r="BA7" s="12">
        <v>148</v>
      </c>
      <c r="BB7" s="7">
        <v>319</v>
      </c>
    </row>
    <row r="8" spans="1:54" ht="12.75">
      <c r="A8" s="5">
        <v>21</v>
      </c>
      <c r="B8" s="3" t="s">
        <v>7</v>
      </c>
      <c r="C8" s="7">
        <v>2058</v>
      </c>
      <c r="D8" s="7">
        <v>1647</v>
      </c>
      <c r="E8" s="7">
        <v>411</v>
      </c>
      <c r="F8" s="7">
        <v>995</v>
      </c>
      <c r="G8" s="7">
        <v>18</v>
      </c>
      <c r="H8" s="7">
        <f t="shared" si="0"/>
        <v>1013</v>
      </c>
      <c r="I8" s="7">
        <v>993</v>
      </c>
      <c r="J8" s="7">
        <v>115</v>
      </c>
      <c r="K8" s="12">
        <f aca="true" t="shared" si="8" ref="K8:K20">H8-I8</f>
        <v>20</v>
      </c>
      <c r="L8" s="9">
        <f aca="true" t="shared" si="9" ref="L8:L19">(G8+F8)/C8</f>
        <v>0.49222546161321673</v>
      </c>
      <c r="M8" s="7">
        <v>1519</v>
      </c>
      <c r="N8" s="7">
        <v>1222</v>
      </c>
      <c r="O8" s="9">
        <f t="shared" si="1"/>
        <v>0.804476629361422</v>
      </c>
      <c r="P8" s="7">
        <v>297</v>
      </c>
      <c r="Q8" s="9">
        <f t="shared" si="2"/>
        <v>0.19552337063857803</v>
      </c>
      <c r="R8" s="7">
        <v>1500</v>
      </c>
      <c r="S8" s="7">
        <f t="shared" si="3"/>
        <v>19</v>
      </c>
      <c r="T8" s="7">
        <v>342</v>
      </c>
      <c r="U8" s="7">
        <v>121</v>
      </c>
      <c r="V8" s="9">
        <f aca="true" t="shared" si="10" ref="V8:V21">U8/T8</f>
        <v>0.3538011695906433</v>
      </c>
      <c r="W8" s="7">
        <v>167</v>
      </c>
      <c r="X8" s="9">
        <f aca="true" t="shared" si="11" ref="X8:X21">W8/T8</f>
        <v>0.48830409356725146</v>
      </c>
      <c r="Y8" s="7">
        <v>108</v>
      </c>
      <c r="Z8" s="7">
        <v>35</v>
      </c>
      <c r="AA8" s="7">
        <v>39</v>
      </c>
      <c r="AB8" s="7">
        <v>161</v>
      </c>
      <c r="AC8" s="9">
        <f t="shared" si="4"/>
        <v>0.9640718562874252</v>
      </c>
      <c r="AD8" s="7">
        <f t="shared" si="5"/>
        <v>6</v>
      </c>
      <c r="AE8" s="9">
        <f t="shared" si="6"/>
        <v>0.03592814371257485</v>
      </c>
      <c r="AF8" s="7">
        <v>146779</v>
      </c>
      <c r="AG8" s="7">
        <v>108629</v>
      </c>
      <c r="AH8" s="7">
        <v>11186</v>
      </c>
      <c r="AI8" s="7">
        <f aca="true" t="shared" si="12" ref="AI8:AI20">AF8-AG8-AH8</f>
        <v>26964</v>
      </c>
      <c r="AJ8" s="7">
        <v>59323</v>
      </c>
      <c r="AK8" s="9">
        <f aca="true" t="shared" si="13" ref="AK8:AK21">AJ8/AF8</f>
        <v>0.4041654460106691</v>
      </c>
      <c r="AL8" s="29">
        <f t="shared" si="7"/>
        <v>58.561697926949655</v>
      </c>
      <c r="AM8" s="7">
        <v>134528</v>
      </c>
      <c r="AN8" s="7">
        <f aca="true" t="shared" si="14" ref="AN8:AN21">AM8-AP8</f>
        <v>64959</v>
      </c>
      <c r="AO8" s="9">
        <f aca="true" t="shared" si="15" ref="AO8:AO21">AN8/AM8</f>
        <v>0.4828660204567079</v>
      </c>
      <c r="AP8" s="7">
        <v>69569</v>
      </c>
      <c r="AQ8" s="9">
        <f aca="true" t="shared" si="16" ref="AQ8:AQ21">AP8/AM8</f>
        <v>0.5171339795432921</v>
      </c>
      <c r="AR8" s="7">
        <v>55161</v>
      </c>
      <c r="AS8" s="7">
        <v>3654</v>
      </c>
      <c r="AT8" s="12">
        <v>51507</v>
      </c>
      <c r="AU8" s="7">
        <v>3040</v>
      </c>
      <c r="AV8" s="7">
        <v>181</v>
      </c>
      <c r="AW8" s="7">
        <v>158</v>
      </c>
      <c r="AX8" s="7">
        <v>713</v>
      </c>
      <c r="AY8" s="12">
        <v>145570</v>
      </c>
      <c r="AZ8" s="12">
        <v>33796</v>
      </c>
      <c r="BA8" s="12">
        <v>102489</v>
      </c>
      <c r="BB8" s="7">
        <v>304148</v>
      </c>
    </row>
    <row r="9" spans="1:54" ht="12.75">
      <c r="A9" s="5">
        <v>31</v>
      </c>
      <c r="B9" s="3" t="s">
        <v>8</v>
      </c>
      <c r="C9" s="7">
        <v>2802</v>
      </c>
      <c r="D9" s="7">
        <v>2315</v>
      </c>
      <c r="E9" s="7">
        <v>487</v>
      </c>
      <c r="F9" s="7">
        <v>1626</v>
      </c>
      <c r="G9" s="7">
        <v>61</v>
      </c>
      <c r="H9" s="7">
        <f t="shared" si="0"/>
        <v>1687</v>
      </c>
      <c r="I9" s="7">
        <v>1630</v>
      </c>
      <c r="J9" s="7">
        <v>228</v>
      </c>
      <c r="K9" s="12">
        <f t="shared" si="8"/>
        <v>57</v>
      </c>
      <c r="L9" s="9">
        <f t="shared" si="9"/>
        <v>0.6020699500356888</v>
      </c>
      <c r="M9" s="7">
        <v>1702</v>
      </c>
      <c r="N9" s="7">
        <v>1130</v>
      </c>
      <c r="O9" s="9">
        <f t="shared" si="1"/>
        <v>0.663924794359577</v>
      </c>
      <c r="P9" s="7">
        <v>572</v>
      </c>
      <c r="Q9" s="9">
        <f t="shared" si="2"/>
        <v>0.33607520564042304</v>
      </c>
      <c r="R9" s="7">
        <v>1699</v>
      </c>
      <c r="S9" s="7">
        <f t="shared" si="3"/>
        <v>3</v>
      </c>
      <c r="T9" s="7">
        <v>370</v>
      </c>
      <c r="U9" s="7">
        <v>33</v>
      </c>
      <c r="V9" s="9">
        <f t="shared" si="10"/>
        <v>0.0891891891891892</v>
      </c>
      <c r="W9" s="7">
        <v>300</v>
      </c>
      <c r="X9" s="9">
        <f t="shared" si="11"/>
        <v>0.8108108108108109</v>
      </c>
      <c r="Y9" s="7">
        <v>92</v>
      </c>
      <c r="Z9" s="7">
        <v>62</v>
      </c>
      <c r="AA9" s="7">
        <v>122</v>
      </c>
      <c r="AB9" s="7">
        <v>305</v>
      </c>
      <c r="AC9" s="9">
        <f t="shared" si="4"/>
        <v>1.0166666666666666</v>
      </c>
      <c r="AD9" s="7">
        <f t="shared" si="5"/>
        <v>-5</v>
      </c>
      <c r="AE9" s="9">
        <f t="shared" si="6"/>
        <v>-0.016666666666666666</v>
      </c>
      <c r="AF9" s="7">
        <v>208292</v>
      </c>
      <c r="AG9" s="7">
        <v>160594</v>
      </c>
      <c r="AH9" s="7">
        <v>8543</v>
      </c>
      <c r="AI9" s="7">
        <f t="shared" si="12"/>
        <v>39155</v>
      </c>
      <c r="AJ9" s="7">
        <v>97132</v>
      </c>
      <c r="AK9" s="9">
        <f t="shared" si="13"/>
        <v>0.46632611910202987</v>
      </c>
      <c r="AL9" s="29">
        <f t="shared" si="7"/>
        <v>57.57676348547718</v>
      </c>
      <c r="AM9" s="7">
        <v>148125</v>
      </c>
      <c r="AN9" s="7">
        <f t="shared" si="14"/>
        <v>85812</v>
      </c>
      <c r="AO9" s="9">
        <f t="shared" si="15"/>
        <v>0.5793215189873417</v>
      </c>
      <c r="AP9" s="7">
        <v>62313</v>
      </c>
      <c r="AQ9" s="9">
        <f t="shared" si="16"/>
        <v>0.4206784810126582</v>
      </c>
      <c r="AR9" s="7">
        <v>78361</v>
      </c>
      <c r="AS9" s="7">
        <v>2144</v>
      </c>
      <c r="AT9" s="12">
        <v>76217</v>
      </c>
      <c r="AU9" s="7">
        <v>3816</v>
      </c>
      <c r="AV9" s="7">
        <v>849</v>
      </c>
      <c r="AW9" s="7">
        <v>1023</v>
      </c>
      <c r="AX9" s="7">
        <v>4014</v>
      </c>
      <c r="AY9" s="12">
        <v>193813</v>
      </c>
      <c r="AZ9" s="12">
        <v>50143</v>
      </c>
      <c r="BA9" s="12">
        <v>130776</v>
      </c>
      <c r="BB9" s="7">
        <v>394782</v>
      </c>
    </row>
    <row r="10" spans="1:54" ht="12.75">
      <c r="A10" s="5">
        <v>32</v>
      </c>
      <c r="B10" s="3" t="s">
        <v>9</v>
      </c>
      <c r="C10" s="7">
        <v>1805</v>
      </c>
      <c r="D10" s="7">
        <v>1543</v>
      </c>
      <c r="E10" s="7">
        <v>262</v>
      </c>
      <c r="F10" s="7">
        <v>1390</v>
      </c>
      <c r="G10" s="7">
        <v>3</v>
      </c>
      <c r="H10" s="7">
        <f t="shared" si="0"/>
        <v>1393</v>
      </c>
      <c r="I10" s="7">
        <v>1426</v>
      </c>
      <c r="J10" s="7">
        <v>568</v>
      </c>
      <c r="K10" s="12">
        <f t="shared" si="8"/>
        <v>-33</v>
      </c>
      <c r="L10" s="9">
        <f t="shared" si="9"/>
        <v>0.7717451523545706</v>
      </c>
      <c r="M10" s="7">
        <v>383</v>
      </c>
      <c r="N10" s="7">
        <v>215</v>
      </c>
      <c r="O10" s="9">
        <f t="shared" si="1"/>
        <v>0.5613577023498695</v>
      </c>
      <c r="P10" s="7">
        <v>168</v>
      </c>
      <c r="Q10" s="9">
        <f t="shared" si="2"/>
        <v>0.4386422976501306</v>
      </c>
      <c r="R10" s="7">
        <v>383</v>
      </c>
      <c r="S10" s="7">
        <f t="shared" si="3"/>
        <v>0</v>
      </c>
      <c r="T10" s="7">
        <v>115</v>
      </c>
      <c r="U10" s="7">
        <v>0</v>
      </c>
      <c r="V10" s="9">
        <f t="shared" si="10"/>
        <v>0</v>
      </c>
      <c r="W10" s="7">
        <v>103</v>
      </c>
      <c r="X10" s="9">
        <f t="shared" si="11"/>
        <v>0.8956521739130435</v>
      </c>
      <c r="Y10" s="7">
        <v>69</v>
      </c>
      <c r="Z10" s="7">
        <v>22</v>
      </c>
      <c r="AA10" s="7">
        <v>11</v>
      </c>
      <c r="AB10" s="7">
        <v>115</v>
      </c>
      <c r="AC10" s="9">
        <f t="shared" si="4"/>
        <v>1.116504854368932</v>
      </c>
      <c r="AD10" s="7">
        <f t="shared" si="5"/>
        <v>-12</v>
      </c>
      <c r="AE10" s="9">
        <f t="shared" si="6"/>
        <v>-0.11650485436893204</v>
      </c>
      <c r="AF10" s="7">
        <v>156179</v>
      </c>
      <c r="AG10" s="7">
        <v>123713</v>
      </c>
      <c r="AH10" s="7">
        <v>5555</v>
      </c>
      <c r="AI10" s="7">
        <f t="shared" si="12"/>
        <v>26911</v>
      </c>
      <c r="AJ10" s="7">
        <v>114843</v>
      </c>
      <c r="AK10" s="9">
        <f t="shared" si="13"/>
        <v>0.7353293336492102</v>
      </c>
      <c r="AL10" s="29">
        <f t="shared" si="7"/>
        <v>82.44292893036612</v>
      </c>
      <c r="AM10" s="7">
        <v>66112</v>
      </c>
      <c r="AN10" s="7">
        <f t="shared" si="14"/>
        <v>42596</v>
      </c>
      <c r="AO10" s="9">
        <f t="shared" si="15"/>
        <v>0.6443005808325266</v>
      </c>
      <c r="AP10" s="7">
        <v>23516</v>
      </c>
      <c r="AQ10" s="9">
        <f t="shared" si="16"/>
        <v>0.3556994191674734</v>
      </c>
      <c r="AR10" s="7">
        <v>30765</v>
      </c>
      <c r="AS10" s="7">
        <v>2233</v>
      </c>
      <c r="AT10" s="12">
        <v>28532</v>
      </c>
      <c r="AU10" s="7">
        <v>1751</v>
      </c>
      <c r="AV10" s="7">
        <v>160</v>
      </c>
      <c r="AW10" s="7">
        <v>94</v>
      </c>
      <c r="AX10" s="7">
        <v>112</v>
      </c>
      <c r="AY10" s="12">
        <v>63874</v>
      </c>
      <c r="AZ10" s="12">
        <v>17770</v>
      </c>
      <c r="BA10" s="12">
        <v>45667</v>
      </c>
      <c r="BB10" s="7">
        <v>157626</v>
      </c>
    </row>
    <row r="11" spans="1:54" ht="12.75">
      <c r="A11" s="5">
        <v>41</v>
      </c>
      <c r="B11" s="3" t="s">
        <v>10</v>
      </c>
      <c r="C11" s="7">
        <v>389</v>
      </c>
      <c r="D11" s="7">
        <v>356</v>
      </c>
      <c r="E11" s="7">
        <v>33</v>
      </c>
      <c r="F11" s="7">
        <v>195</v>
      </c>
      <c r="G11" s="7">
        <v>5</v>
      </c>
      <c r="H11" s="7">
        <f t="shared" si="0"/>
        <v>200</v>
      </c>
      <c r="I11" s="7">
        <v>194</v>
      </c>
      <c r="J11" s="7">
        <v>14</v>
      </c>
      <c r="K11" s="12">
        <f t="shared" si="8"/>
        <v>6</v>
      </c>
      <c r="L11" s="9">
        <f t="shared" si="9"/>
        <v>0.5141388174807198</v>
      </c>
      <c r="M11" s="7">
        <v>317</v>
      </c>
      <c r="N11" s="7">
        <v>194</v>
      </c>
      <c r="O11" s="9">
        <f t="shared" si="1"/>
        <v>0.61198738170347</v>
      </c>
      <c r="P11" s="7">
        <v>123</v>
      </c>
      <c r="Q11" s="9">
        <f t="shared" si="2"/>
        <v>0.38801261829652994</v>
      </c>
      <c r="R11" s="7">
        <v>304</v>
      </c>
      <c r="S11" s="7">
        <f t="shared" si="3"/>
        <v>13</v>
      </c>
      <c r="T11" s="7">
        <v>91</v>
      </c>
      <c r="U11" s="7">
        <v>3</v>
      </c>
      <c r="V11" s="9">
        <f t="shared" si="10"/>
        <v>0.03296703296703297</v>
      </c>
      <c r="W11" s="7">
        <v>50</v>
      </c>
      <c r="X11" s="9">
        <f t="shared" si="11"/>
        <v>0.5494505494505495</v>
      </c>
      <c r="Y11" s="7">
        <v>14</v>
      </c>
      <c r="Z11" s="7">
        <v>8</v>
      </c>
      <c r="AA11" s="7">
        <v>4</v>
      </c>
      <c r="AB11" s="7">
        <v>30</v>
      </c>
      <c r="AC11" s="9">
        <f t="shared" si="4"/>
        <v>0.6</v>
      </c>
      <c r="AD11" s="7">
        <f t="shared" si="5"/>
        <v>20</v>
      </c>
      <c r="AE11" s="9">
        <f t="shared" si="6"/>
        <v>0.4</v>
      </c>
      <c r="AF11" s="7">
        <v>35987</v>
      </c>
      <c r="AG11" s="7">
        <v>31807</v>
      </c>
      <c r="AH11" s="7">
        <v>81</v>
      </c>
      <c r="AI11" s="7">
        <f t="shared" si="12"/>
        <v>4099</v>
      </c>
      <c r="AJ11" s="7">
        <v>19962</v>
      </c>
      <c r="AK11" s="9">
        <f t="shared" si="13"/>
        <v>0.5547003084447162</v>
      </c>
      <c r="AL11" s="29">
        <f t="shared" si="7"/>
        <v>99.81</v>
      </c>
      <c r="AM11" s="7">
        <v>35696</v>
      </c>
      <c r="AN11" s="7">
        <f t="shared" si="14"/>
        <v>28461</v>
      </c>
      <c r="AO11" s="9">
        <f t="shared" si="15"/>
        <v>0.7973162259076647</v>
      </c>
      <c r="AP11" s="7">
        <v>7235</v>
      </c>
      <c r="AQ11" s="9">
        <f t="shared" si="16"/>
        <v>0.2026837740923353</v>
      </c>
      <c r="AR11" s="7">
        <v>14215</v>
      </c>
      <c r="AS11" s="7">
        <v>923</v>
      </c>
      <c r="AT11" s="12">
        <v>13292</v>
      </c>
      <c r="AU11" s="7">
        <v>535</v>
      </c>
      <c r="AV11" s="7">
        <v>47</v>
      </c>
      <c r="AW11" s="7">
        <v>1</v>
      </c>
      <c r="AX11" s="7">
        <v>52</v>
      </c>
      <c r="AY11" s="12">
        <v>18290</v>
      </c>
      <c r="AZ11" s="12">
        <v>5440</v>
      </c>
      <c r="BA11" s="12">
        <v>9377</v>
      </c>
      <c r="BB11" s="7">
        <v>23609</v>
      </c>
    </row>
    <row r="12" spans="1:54" ht="12.75">
      <c r="A12" s="5">
        <v>42</v>
      </c>
      <c r="B12" s="3" t="s">
        <v>11</v>
      </c>
      <c r="C12" s="7">
        <v>730</v>
      </c>
      <c r="D12" s="7">
        <v>605</v>
      </c>
      <c r="E12" s="7">
        <v>125</v>
      </c>
      <c r="F12" s="7">
        <v>386</v>
      </c>
      <c r="G12" s="7">
        <v>5</v>
      </c>
      <c r="H12" s="7">
        <f t="shared" si="0"/>
        <v>391</v>
      </c>
      <c r="I12" s="7">
        <v>389</v>
      </c>
      <c r="J12" s="7">
        <v>54</v>
      </c>
      <c r="K12" s="12">
        <f t="shared" si="8"/>
        <v>2</v>
      </c>
      <c r="L12" s="9">
        <f t="shared" si="9"/>
        <v>0.5356164383561643</v>
      </c>
      <c r="M12" s="7">
        <v>592</v>
      </c>
      <c r="N12" s="7">
        <v>438</v>
      </c>
      <c r="O12" s="9">
        <f t="shared" si="1"/>
        <v>0.7398648648648649</v>
      </c>
      <c r="P12" s="7">
        <v>154</v>
      </c>
      <c r="Q12" s="9">
        <f t="shared" si="2"/>
        <v>0.26013513513513514</v>
      </c>
      <c r="R12" s="7">
        <v>588</v>
      </c>
      <c r="S12" s="7">
        <f t="shared" si="3"/>
        <v>4</v>
      </c>
      <c r="T12" s="7">
        <v>152</v>
      </c>
      <c r="U12" s="7">
        <v>12</v>
      </c>
      <c r="V12" s="9">
        <f t="shared" si="10"/>
        <v>0.07894736842105263</v>
      </c>
      <c r="W12" s="7">
        <v>59</v>
      </c>
      <c r="X12" s="9">
        <f t="shared" si="11"/>
        <v>0.3881578947368421</v>
      </c>
      <c r="Y12" s="7">
        <v>28</v>
      </c>
      <c r="Z12" s="7">
        <v>15</v>
      </c>
      <c r="AA12" s="7">
        <v>8</v>
      </c>
      <c r="AB12" s="7">
        <v>58</v>
      </c>
      <c r="AC12" s="9">
        <f t="shared" si="4"/>
        <v>0.9830508474576272</v>
      </c>
      <c r="AD12" s="7">
        <f t="shared" si="5"/>
        <v>1</v>
      </c>
      <c r="AE12" s="9">
        <f t="shared" si="6"/>
        <v>0.01694915254237288</v>
      </c>
      <c r="AF12" s="7">
        <v>40259</v>
      </c>
      <c r="AG12" s="7">
        <v>29477</v>
      </c>
      <c r="AH12" s="7">
        <v>3320</v>
      </c>
      <c r="AI12" s="7">
        <f t="shared" si="12"/>
        <v>7462</v>
      </c>
      <c r="AJ12" s="7">
        <v>17640</v>
      </c>
      <c r="AK12" s="9">
        <f t="shared" si="13"/>
        <v>0.4381628952532353</v>
      </c>
      <c r="AL12" s="29">
        <f t="shared" si="7"/>
        <v>45.1150895140665</v>
      </c>
      <c r="AM12" s="7">
        <v>40083</v>
      </c>
      <c r="AN12" s="7">
        <f t="shared" si="14"/>
        <v>22513</v>
      </c>
      <c r="AO12" s="9">
        <f t="shared" si="15"/>
        <v>0.5616595564204276</v>
      </c>
      <c r="AP12" s="7">
        <v>17570</v>
      </c>
      <c r="AQ12" s="9">
        <f t="shared" si="16"/>
        <v>0.4383404435795724</v>
      </c>
      <c r="AR12" s="7">
        <v>17317</v>
      </c>
      <c r="AS12" s="7">
        <v>1811</v>
      </c>
      <c r="AT12" s="12">
        <v>15506</v>
      </c>
      <c r="AU12" s="7">
        <v>1471</v>
      </c>
      <c r="AV12" s="7">
        <v>174</v>
      </c>
      <c r="AW12" s="7">
        <v>176</v>
      </c>
      <c r="AX12" s="7">
        <v>74</v>
      </c>
      <c r="AY12" s="12">
        <v>34018</v>
      </c>
      <c r="AZ12" s="12">
        <v>7517</v>
      </c>
      <c r="BA12" s="12">
        <v>23340</v>
      </c>
      <c r="BB12" s="7">
        <v>91571</v>
      </c>
    </row>
    <row r="13" spans="1:54" ht="12.75">
      <c r="A13" s="5">
        <v>51</v>
      </c>
      <c r="B13" s="3" t="s">
        <v>12</v>
      </c>
      <c r="C13" s="7">
        <v>928</v>
      </c>
      <c r="D13" s="7">
        <v>757</v>
      </c>
      <c r="E13" s="7">
        <v>171</v>
      </c>
      <c r="F13" s="7">
        <v>514</v>
      </c>
      <c r="G13" s="7">
        <v>3</v>
      </c>
      <c r="H13" s="7">
        <f t="shared" si="0"/>
        <v>517</v>
      </c>
      <c r="I13" s="7">
        <v>530</v>
      </c>
      <c r="J13" s="7">
        <v>47</v>
      </c>
      <c r="K13" s="12">
        <f t="shared" si="8"/>
        <v>-13</v>
      </c>
      <c r="L13" s="9">
        <f t="shared" si="9"/>
        <v>0.5571120689655172</v>
      </c>
      <c r="M13" s="7">
        <v>319</v>
      </c>
      <c r="N13" s="7">
        <v>237</v>
      </c>
      <c r="O13" s="9">
        <f t="shared" si="1"/>
        <v>0.7429467084639498</v>
      </c>
      <c r="P13" s="7">
        <v>82</v>
      </c>
      <c r="Q13" s="9">
        <f t="shared" si="2"/>
        <v>0.25705329153605017</v>
      </c>
      <c r="R13" s="7">
        <v>317</v>
      </c>
      <c r="S13" s="7">
        <f t="shared" si="3"/>
        <v>2</v>
      </c>
      <c r="T13" s="7">
        <v>60</v>
      </c>
      <c r="U13" s="7">
        <v>9</v>
      </c>
      <c r="V13" s="9">
        <f t="shared" si="10"/>
        <v>0.15</v>
      </c>
      <c r="W13" s="7">
        <v>38</v>
      </c>
      <c r="X13" s="9">
        <f t="shared" si="11"/>
        <v>0.6333333333333333</v>
      </c>
      <c r="Y13" s="7">
        <v>28</v>
      </c>
      <c r="Z13" s="7">
        <v>7</v>
      </c>
      <c r="AA13" s="7">
        <v>26</v>
      </c>
      <c r="AB13" s="7">
        <v>44</v>
      </c>
      <c r="AC13" s="9">
        <f t="shared" si="4"/>
        <v>1.1578947368421053</v>
      </c>
      <c r="AD13" s="7">
        <f t="shared" si="5"/>
        <v>-6</v>
      </c>
      <c r="AE13" s="9">
        <f t="shared" si="6"/>
        <v>-0.15789473684210525</v>
      </c>
      <c r="AF13" s="7">
        <v>46087</v>
      </c>
      <c r="AG13" s="7">
        <v>38366</v>
      </c>
      <c r="AH13" s="7">
        <v>1205</v>
      </c>
      <c r="AI13" s="7">
        <f t="shared" si="12"/>
        <v>6516</v>
      </c>
      <c r="AJ13" s="7">
        <v>31268</v>
      </c>
      <c r="AK13" s="9">
        <f t="shared" si="13"/>
        <v>0.678455963720789</v>
      </c>
      <c r="AL13" s="29">
        <f t="shared" si="7"/>
        <v>60.479690522243715</v>
      </c>
      <c r="AM13" s="7">
        <v>15486</v>
      </c>
      <c r="AN13" s="7">
        <f t="shared" si="14"/>
        <v>8708</v>
      </c>
      <c r="AO13" s="9">
        <f t="shared" si="15"/>
        <v>0.5623143484437556</v>
      </c>
      <c r="AP13" s="7">
        <v>6778</v>
      </c>
      <c r="AQ13" s="9">
        <f t="shared" si="16"/>
        <v>0.43768565155624434</v>
      </c>
      <c r="AR13" s="7">
        <v>8761</v>
      </c>
      <c r="AS13" s="7">
        <v>687</v>
      </c>
      <c r="AT13" s="12">
        <v>8074</v>
      </c>
      <c r="AU13" s="7">
        <v>505</v>
      </c>
      <c r="AV13" s="7">
        <v>22</v>
      </c>
      <c r="AW13" s="7">
        <v>47</v>
      </c>
      <c r="AX13" s="7">
        <v>157</v>
      </c>
      <c r="AY13" s="12">
        <v>21291</v>
      </c>
      <c r="AZ13" s="12">
        <v>7507</v>
      </c>
      <c r="BA13" s="12">
        <v>14377</v>
      </c>
      <c r="BB13" s="7">
        <v>42907</v>
      </c>
    </row>
    <row r="14" spans="1:54" ht="12.75">
      <c r="A14" s="5">
        <v>52</v>
      </c>
      <c r="B14" s="3" t="s">
        <v>13</v>
      </c>
      <c r="C14" s="7">
        <v>1439</v>
      </c>
      <c r="D14" s="7">
        <v>1080</v>
      </c>
      <c r="E14" s="7">
        <v>359</v>
      </c>
      <c r="F14" s="7">
        <v>909</v>
      </c>
      <c r="G14" s="7">
        <v>8</v>
      </c>
      <c r="H14" s="7">
        <f t="shared" si="0"/>
        <v>917</v>
      </c>
      <c r="I14" s="7">
        <v>963</v>
      </c>
      <c r="J14" s="7">
        <v>133</v>
      </c>
      <c r="K14" s="12">
        <f t="shared" si="8"/>
        <v>-46</v>
      </c>
      <c r="L14" s="9">
        <f t="shared" si="9"/>
        <v>0.6372480889506602</v>
      </c>
      <c r="M14" s="7">
        <v>743</v>
      </c>
      <c r="N14" s="7">
        <v>568</v>
      </c>
      <c r="O14" s="9">
        <f t="shared" si="1"/>
        <v>0.7644683714670256</v>
      </c>
      <c r="P14" s="7">
        <v>175</v>
      </c>
      <c r="Q14" s="9">
        <f t="shared" si="2"/>
        <v>0.23553162853297444</v>
      </c>
      <c r="R14" s="7">
        <v>737</v>
      </c>
      <c r="S14" s="7">
        <f t="shared" si="3"/>
        <v>6</v>
      </c>
      <c r="T14" s="7">
        <v>96</v>
      </c>
      <c r="U14" s="7">
        <v>5</v>
      </c>
      <c r="V14" s="9">
        <f t="shared" si="10"/>
        <v>0.052083333333333336</v>
      </c>
      <c r="W14" s="7">
        <v>88</v>
      </c>
      <c r="X14" s="9">
        <f t="shared" si="11"/>
        <v>0.9166666666666666</v>
      </c>
      <c r="Y14" s="7">
        <v>65</v>
      </c>
      <c r="Z14" s="7">
        <v>26</v>
      </c>
      <c r="AA14" s="7">
        <v>4</v>
      </c>
      <c r="AB14" s="7">
        <v>88</v>
      </c>
      <c r="AC14" s="9">
        <f t="shared" si="4"/>
        <v>1</v>
      </c>
      <c r="AD14" s="7">
        <f t="shared" si="5"/>
        <v>0</v>
      </c>
      <c r="AE14" s="9">
        <f t="shared" si="6"/>
        <v>0</v>
      </c>
      <c r="AF14" s="7">
        <v>100874</v>
      </c>
      <c r="AG14" s="7">
        <v>79807</v>
      </c>
      <c r="AH14" s="7">
        <v>5201</v>
      </c>
      <c r="AI14" s="7">
        <f t="shared" si="12"/>
        <v>15866</v>
      </c>
      <c r="AJ14" s="7">
        <v>64601</v>
      </c>
      <c r="AK14" s="9">
        <f t="shared" si="13"/>
        <v>0.6404127921962052</v>
      </c>
      <c r="AL14" s="29">
        <f t="shared" si="7"/>
        <v>70.44820065430753</v>
      </c>
      <c r="AM14" s="7">
        <v>52940</v>
      </c>
      <c r="AN14" s="7">
        <f t="shared" si="14"/>
        <v>32813</v>
      </c>
      <c r="AO14" s="9">
        <f t="shared" si="15"/>
        <v>0.6198148847752172</v>
      </c>
      <c r="AP14" s="7">
        <v>20127</v>
      </c>
      <c r="AQ14" s="9">
        <f t="shared" si="16"/>
        <v>0.38018511522478277</v>
      </c>
      <c r="AR14" s="7">
        <v>30073</v>
      </c>
      <c r="AS14" s="7">
        <v>760</v>
      </c>
      <c r="AT14" s="12">
        <v>29313</v>
      </c>
      <c r="AU14" s="7">
        <v>2859</v>
      </c>
      <c r="AV14" s="7">
        <v>167</v>
      </c>
      <c r="AW14" s="7">
        <v>0</v>
      </c>
      <c r="AX14" s="7">
        <v>41</v>
      </c>
      <c r="AY14" s="12">
        <v>82014</v>
      </c>
      <c r="AZ14" s="12">
        <v>17070</v>
      </c>
      <c r="BA14" s="12">
        <v>62164</v>
      </c>
      <c r="BB14" s="7">
        <v>175463</v>
      </c>
    </row>
    <row r="15" spans="1:54" ht="12.75">
      <c r="A15" s="5">
        <v>53</v>
      </c>
      <c r="B15" s="3" t="s">
        <v>14</v>
      </c>
      <c r="C15" s="7">
        <v>1656</v>
      </c>
      <c r="D15" s="7">
        <v>1172</v>
      </c>
      <c r="E15" s="7">
        <v>484</v>
      </c>
      <c r="F15" s="7">
        <v>779</v>
      </c>
      <c r="G15" s="7">
        <v>16</v>
      </c>
      <c r="H15" s="7">
        <f t="shared" si="0"/>
        <v>795</v>
      </c>
      <c r="I15" s="7">
        <v>762</v>
      </c>
      <c r="J15" s="7">
        <v>67</v>
      </c>
      <c r="K15" s="12">
        <f t="shared" si="8"/>
        <v>33</v>
      </c>
      <c r="L15" s="9">
        <f t="shared" si="9"/>
        <v>0.48007246376811596</v>
      </c>
      <c r="M15" s="7">
        <v>1110</v>
      </c>
      <c r="N15" s="7">
        <v>839</v>
      </c>
      <c r="O15" s="9">
        <f t="shared" si="1"/>
        <v>0.7558558558558559</v>
      </c>
      <c r="P15" s="7">
        <v>271</v>
      </c>
      <c r="Q15" s="9">
        <f t="shared" si="2"/>
        <v>0.24414414414414415</v>
      </c>
      <c r="R15" s="7">
        <v>1090</v>
      </c>
      <c r="S15" s="7">
        <f t="shared" si="3"/>
        <v>20</v>
      </c>
      <c r="T15" s="7">
        <v>214</v>
      </c>
      <c r="U15" s="7">
        <v>53</v>
      </c>
      <c r="V15" s="9">
        <f t="shared" si="10"/>
        <v>0.24766355140186916</v>
      </c>
      <c r="W15" s="7">
        <v>119</v>
      </c>
      <c r="X15" s="9">
        <f t="shared" si="11"/>
        <v>0.5560747663551402</v>
      </c>
      <c r="Y15" s="7">
        <v>58</v>
      </c>
      <c r="Z15" s="7">
        <v>27</v>
      </c>
      <c r="AA15" s="7">
        <v>6</v>
      </c>
      <c r="AB15" s="7">
        <v>121</v>
      </c>
      <c r="AC15" s="9">
        <f t="shared" si="4"/>
        <v>1.0168067226890756</v>
      </c>
      <c r="AD15" s="7">
        <f t="shared" si="5"/>
        <v>-2</v>
      </c>
      <c r="AE15" s="9">
        <f t="shared" si="6"/>
        <v>-0.01680672268907563</v>
      </c>
      <c r="AF15" s="7">
        <v>114866</v>
      </c>
      <c r="AG15" s="7">
        <v>89204</v>
      </c>
      <c r="AH15" s="7">
        <v>5524</v>
      </c>
      <c r="AI15" s="7">
        <f t="shared" si="12"/>
        <v>20138</v>
      </c>
      <c r="AJ15" s="7">
        <v>60270</v>
      </c>
      <c r="AK15" s="9">
        <f t="shared" si="13"/>
        <v>0.5246983441575401</v>
      </c>
      <c r="AL15" s="29">
        <f t="shared" si="7"/>
        <v>75.81132075471699</v>
      </c>
      <c r="AM15" s="7">
        <v>99408</v>
      </c>
      <c r="AN15" s="7">
        <f t="shared" si="14"/>
        <v>69216</v>
      </c>
      <c r="AO15" s="9">
        <f t="shared" si="15"/>
        <v>0.6962819893771125</v>
      </c>
      <c r="AP15" s="7">
        <v>30192</v>
      </c>
      <c r="AQ15" s="9">
        <f t="shared" si="16"/>
        <v>0.3037180106228875</v>
      </c>
      <c r="AR15" s="7">
        <v>42703</v>
      </c>
      <c r="AS15" s="7">
        <v>2550</v>
      </c>
      <c r="AT15" s="12">
        <v>40153</v>
      </c>
      <c r="AU15" s="7">
        <v>2446</v>
      </c>
      <c r="AV15" s="7">
        <v>252</v>
      </c>
      <c r="AW15" s="7">
        <v>77</v>
      </c>
      <c r="AX15" s="7">
        <v>180</v>
      </c>
      <c r="AY15" s="12">
        <v>88415</v>
      </c>
      <c r="AZ15" s="12">
        <v>19799</v>
      </c>
      <c r="BA15" s="12">
        <v>59736</v>
      </c>
      <c r="BB15" s="7">
        <v>188281</v>
      </c>
    </row>
    <row r="16" spans="1:54" ht="12.75">
      <c r="A16" s="5">
        <v>61</v>
      </c>
      <c r="B16" s="3" t="s">
        <v>15</v>
      </c>
      <c r="C16" s="7">
        <v>2425</v>
      </c>
      <c r="D16" s="7">
        <v>1823</v>
      </c>
      <c r="E16" s="7">
        <v>602</v>
      </c>
      <c r="F16" s="7">
        <v>1940</v>
      </c>
      <c r="G16" s="7">
        <v>13</v>
      </c>
      <c r="H16" s="7">
        <f t="shared" si="0"/>
        <v>1953</v>
      </c>
      <c r="I16" s="7">
        <v>1998</v>
      </c>
      <c r="J16" s="7">
        <v>756</v>
      </c>
      <c r="K16" s="12">
        <f t="shared" si="8"/>
        <v>-45</v>
      </c>
      <c r="L16" s="9">
        <f t="shared" si="9"/>
        <v>0.805360824742268</v>
      </c>
      <c r="M16" s="7">
        <v>604</v>
      </c>
      <c r="N16" s="7">
        <v>428</v>
      </c>
      <c r="O16" s="9">
        <f t="shared" si="1"/>
        <v>0.7086092715231788</v>
      </c>
      <c r="P16" s="7">
        <v>176</v>
      </c>
      <c r="Q16" s="9">
        <f t="shared" si="2"/>
        <v>0.2913907284768212</v>
      </c>
      <c r="R16" s="7">
        <v>602</v>
      </c>
      <c r="S16" s="7">
        <f t="shared" si="3"/>
        <v>2</v>
      </c>
      <c r="T16" s="7">
        <v>111</v>
      </c>
      <c r="U16" s="7">
        <v>5</v>
      </c>
      <c r="V16" s="9">
        <f t="shared" si="10"/>
        <v>0.04504504504504504</v>
      </c>
      <c r="W16" s="7">
        <v>98</v>
      </c>
      <c r="X16" s="9">
        <f t="shared" si="11"/>
        <v>0.8828828828828829</v>
      </c>
      <c r="Y16" s="7">
        <v>49</v>
      </c>
      <c r="Z16" s="7">
        <v>18</v>
      </c>
      <c r="AA16" s="7">
        <v>48</v>
      </c>
      <c r="AB16" s="7">
        <v>104</v>
      </c>
      <c r="AC16" s="9">
        <f t="shared" si="4"/>
        <v>1.0612244897959184</v>
      </c>
      <c r="AD16" s="7">
        <f t="shared" si="5"/>
        <v>-6</v>
      </c>
      <c r="AE16" s="9">
        <f t="shared" si="6"/>
        <v>-0.061224489795918366</v>
      </c>
      <c r="AF16" s="7">
        <v>205773</v>
      </c>
      <c r="AG16" s="7">
        <v>155706</v>
      </c>
      <c r="AH16" s="7">
        <v>10911</v>
      </c>
      <c r="AI16" s="7">
        <f t="shared" si="12"/>
        <v>39156</v>
      </c>
      <c r="AJ16" s="7">
        <v>161982</v>
      </c>
      <c r="AK16" s="9">
        <f t="shared" si="13"/>
        <v>0.7871878234753831</v>
      </c>
      <c r="AL16" s="29">
        <f t="shared" si="7"/>
        <v>82.94009216589862</v>
      </c>
      <c r="AM16" s="7">
        <v>59924</v>
      </c>
      <c r="AN16" s="7">
        <f t="shared" si="14"/>
        <v>32777</v>
      </c>
      <c r="AO16" s="9">
        <f t="shared" si="15"/>
        <v>0.5469761698150991</v>
      </c>
      <c r="AP16" s="7">
        <v>27147</v>
      </c>
      <c r="AQ16" s="9">
        <f t="shared" si="16"/>
        <v>0.4530238301849009</v>
      </c>
      <c r="AR16" s="7">
        <v>32441</v>
      </c>
      <c r="AS16" s="7">
        <v>793</v>
      </c>
      <c r="AT16" s="12">
        <v>31648</v>
      </c>
      <c r="AU16" s="7">
        <v>1510</v>
      </c>
      <c r="AV16" s="7">
        <v>122</v>
      </c>
      <c r="AW16" s="7">
        <v>62</v>
      </c>
      <c r="AX16" s="7">
        <v>992</v>
      </c>
      <c r="AY16" s="12">
        <v>84982</v>
      </c>
      <c r="AZ16" s="12">
        <v>18675</v>
      </c>
      <c r="BA16" s="12">
        <v>65527</v>
      </c>
      <c r="BB16" s="7">
        <v>183389</v>
      </c>
    </row>
    <row r="17" spans="1:54" ht="12.75">
      <c r="A17" s="5">
        <v>62</v>
      </c>
      <c r="B17" s="3" t="s">
        <v>16</v>
      </c>
      <c r="C17" s="7">
        <v>709</v>
      </c>
      <c r="D17" s="7">
        <v>494</v>
      </c>
      <c r="E17" s="7">
        <v>215</v>
      </c>
      <c r="F17" s="7">
        <v>273</v>
      </c>
      <c r="G17" s="7">
        <v>10</v>
      </c>
      <c r="H17" s="7">
        <f t="shared" si="0"/>
        <v>283</v>
      </c>
      <c r="I17" s="7">
        <v>283</v>
      </c>
      <c r="J17" s="7">
        <v>41</v>
      </c>
      <c r="K17" s="12">
        <f t="shared" si="8"/>
        <v>0</v>
      </c>
      <c r="L17" s="9">
        <f t="shared" si="9"/>
        <v>0.3991537376586742</v>
      </c>
      <c r="M17" s="7">
        <v>536</v>
      </c>
      <c r="N17" s="7">
        <v>399</v>
      </c>
      <c r="O17" s="9">
        <f t="shared" si="1"/>
        <v>0.7444029850746269</v>
      </c>
      <c r="P17" s="7">
        <v>137</v>
      </c>
      <c r="Q17" s="9">
        <f t="shared" si="2"/>
        <v>0.2555970149253731</v>
      </c>
      <c r="R17" s="7">
        <v>533</v>
      </c>
      <c r="S17" s="7">
        <f t="shared" si="3"/>
        <v>3</v>
      </c>
      <c r="T17" s="7">
        <v>132</v>
      </c>
      <c r="U17" s="7">
        <v>20</v>
      </c>
      <c r="V17" s="9">
        <f t="shared" si="10"/>
        <v>0.15151515151515152</v>
      </c>
      <c r="W17" s="7">
        <v>71</v>
      </c>
      <c r="X17" s="9">
        <f t="shared" si="11"/>
        <v>0.5378787878787878</v>
      </c>
      <c r="Y17" s="7">
        <v>96</v>
      </c>
      <c r="Z17" s="7">
        <v>56</v>
      </c>
      <c r="AA17" s="7">
        <v>32</v>
      </c>
      <c r="AB17" s="7">
        <v>40</v>
      </c>
      <c r="AC17" s="9">
        <f t="shared" si="4"/>
        <v>0.5633802816901409</v>
      </c>
      <c r="AD17" s="7">
        <f t="shared" si="5"/>
        <v>31</v>
      </c>
      <c r="AE17" s="9">
        <f t="shared" si="6"/>
        <v>0.43661971830985913</v>
      </c>
      <c r="AF17" s="7">
        <v>63433</v>
      </c>
      <c r="AG17" s="7">
        <v>46971</v>
      </c>
      <c r="AH17" s="7">
        <v>4895</v>
      </c>
      <c r="AI17" s="7">
        <f t="shared" si="12"/>
        <v>11567</v>
      </c>
      <c r="AJ17" s="7">
        <v>19487</v>
      </c>
      <c r="AK17" s="9">
        <f t="shared" si="13"/>
        <v>0.3072060284079265</v>
      </c>
      <c r="AL17" s="29">
        <f t="shared" si="7"/>
        <v>68.85865724381625</v>
      </c>
      <c r="AM17" s="7">
        <v>67061</v>
      </c>
      <c r="AN17" s="7">
        <f t="shared" si="14"/>
        <v>36117</v>
      </c>
      <c r="AO17" s="9">
        <f t="shared" si="15"/>
        <v>0.5385693622224542</v>
      </c>
      <c r="AP17" s="7">
        <v>30944</v>
      </c>
      <c r="AQ17" s="9">
        <f t="shared" si="16"/>
        <v>0.46143063777754584</v>
      </c>
      <c r="AR17" s="7">
        <v>36666</v>
      </c>
      <c r="AS17" s="7">
        <v>1310</v>
      </c>
      <c r="AT17" s="12">
        <v>35356</v>
      </c>
      <c r="AU17" s="7">
        <v>5270</v>
      </c>
      <c r="AV17" s="7">
        <v>694</v>
      </c>
      <c r="AW17" s="7">
        <v>430</v>
      </c>
      <c r="AX17" s="7">
        <v>581</v>
      </c>
      <c r="AY17" s="12">
        <v>87233</v>
      </c>
      <c r="AZ17" s="12">
        <v>17763</v>
      </c>
      <c r="BA17" s="12">
        <v>65566</v>
      </c>
      <c r="BB17" s="7">
        <v>190063</v>
      </c>
    </row>
    <row r="18" spans="1:54" ht="12.75">
      <c r="A18" s="5">
        <v>71</v>
      </c>
      <c r="B18" s="3" t="s">
        <v>17</v>
      </c>
      <c r="C18" s="7">
        <v>982</v>
      </c>
      <c r="D18" s="7">
        <v>730</v>
      </c>
      <c r="E18" s="7">
        <v>252</v>
      </c>
      <c r="F18" s="7">
        <v>336</v>
      </c>
      <c r="G18" s="7">
        <v>11</v>
      </c>
      <c r="H18" s="7">
        <f t="shared" si="0"/>
        <v>347</v>
      </c>
      <c r="I18" s="7">
        <v>288</v>
      </c>
      <c r="J18" s="7">
        <v>38</v>
      </c>
      <c r="K18" s="12">
        <f t="shared" si="8"/>
        <v>59</v>
      </c>
      <c r="L18" s="9">
        <f t="shared" si="9"/>
        <v>0.3533604887983707</v>
      </c>
      <c r="M18" s="7">
        <v>684</v>
      </c>
      <c r="N18" s="7">
        <v>427</v>
      </c>
      <c r="O18" s="9">
        <f t="shared" si="1"/>
        <v>0.6242690058479532</v>
      </c>
      <c r="P18" s="7">
        <v>257</v>
      </c>
      <c r="Q18" s="9">
        <f t="shared" si="2"/>
        <v>0.3757309941520468</v>
      </c>
      <c r="R18" s="7">
        <v>657</v>
      </c>
      <c r="S18" s="7">
        <f t="shared" si="3"/>
        <v>27</v>
      </c>
      <c r="T18" s="7">
        <v>275</v>
      </c>
      <c r="U18" s="7">
        <v>85</v>
      </c>
      <c r="V18" s="9">
        <f t="shared" si="10"/>
        <v>0.3090909090909091</v>
      </c>
      <c r="W18" s="7">
        <v>167</v>
      </c>
      <c r="X18" s="9">
        <f t="shared" si="11"/>
        <v>0.6072727272727273</v>
      </c>
      <c r="Y18" s="7">
        <v>150</v>
      </c>
      <c r="Z18" s="7">
        <v>72</v>
      </c>
      <c r="AA18" s="7">
        <v>41</v>
      </c>
      <c r="AB18" s="7">
        <v>192</v>
      </c>
      <c r="AC18" s="9">
        <f t="shared" si="4"/>
        <v>1.1497005988023952</v>
      </c>
      <c r="AD18" s="7">
        <f t="shared" si="5"/>
        <v>-25</v>
      </c>
      <c r="AE18" s="9">
        <f t="shared" si="6"/>
        <v>-0.1497005988023952</v>
      </c>
      <c r="AF18" s="7">
        <v>85833</v>
      </c>
      <c r="AG18" s="7">
        <v>69469</v>
      </c>
      <c r="AH18" s="7">
        <v>4338</v>
      </c>
      <c r="AI18" s="7">
        <f t="shared" si="12"/>
        <v>12026</v>
      </c>
      <c r="AJ18" s="7">
        <v>22202</v>
      </c>
      <c r="AK18" s="9">
        <f t="shared" si="13"/>
        <v>0.25866508219449397</v>
      </c>
      <c r="AL18" s="29">
        <f t="shared" si="7"/>
        <v>63.98270893371758</v>
      </c>
      <c r="AM18" s="7">
        <v>86001</v>
      </c>
      <c r="AN18" s="7">
        <f t="shared" si="14"/>
        <v>28329</v>
      </c>
      <c r="AO18" s="9">
        <f t="shared" si="15"/>
        <v>0.329403146475041</v>
      </c>
      <c r="AP18" s="7">
        <v>57672</v>
      </c>
      <c r="AQ18" s="9">
        <f t="shared" si="16"/>
        <v>0.670596853524959</v>
      </c>
      <c r="AR18" s="7">
        <v>54844</v>
      </c>
      <c r="AS18" s="7">
        <v>2632</v>
      </c>
      <c r="AT18" s="12">
        <v>52212</v>
      </c>
      <c r="AU18" s="7">
        <v>7738</v>
      </c>
      <c r="AV18" s="7">
        <v>443</v>
      </c>
      <c r="AW18" s="7">
        <v>177</v>
      </c>
      <c r="AX18" s="7">
        <v>500</v>
      </c>
      <c r="AY18" s="12">
        <v>84238</v>
      </c>
      <c r="AZ18" s="12">
        <v>21089</v>
      </c>
      <c r="BA18" s="12">
        <v>58062</v>
      </c>
      <c r="BB18" s="7">
        <v>285206</v>
      </c>
    </row>
    <row r="19" spans="1:54" ht="12.75">
      <c r="A19" s="5">
        <v>72</v>
      </c>
      <c r="B19" s="3" t="s">
        <v>18</v>
      </c>
      <c r="C19" s="7">
        <v>1133</v>
      </c>
      <c r="D19" s="7">
        <v>977</v>
      </c>
      <c r="E19" s="7">
        <v>156</v>
      </c>
      <c r="F19" s="7">
        <v>705</v>
      </c>
      <c r="G19" s="7">
        <v>17</v>
      </c>
      <c r="H19" s="7">
        <f t="shared" si="0"/>
        <v>722</v>
      </c>
      <c r="I19" s="7">
        <v>702</v>
      </c>
      <c r="J19" s="7">
        <v>81</v>
      </c>
      <c r="K19" s="12">
        <f t="shared" si="8"/>
        <v>20</v>
      </c>
      <c r="L19" s="9">
        <f t="shared" si="9"/>
        <v>0.6372462488967343</v>
      </c>
      <c r="M19" s="7">
        <v>1075</v>
      </c>
      <c r="N19" s="7">
        <v>882</v>
      </c>
      <c r="O19" s="9">
        <f t="shared" si="1"/>
        <v>0.8204651162790698</v>
      </c>
      <c r="P19" s="7">
        <v>193</v>
      </c>
      <c r="Q19" s="9">
        <f t="shared" si="2"/>
        <v>0.17953488372093024</v>
      </c>
      <c r="R19" s="7">
        <v>1072</v>
      </c>
      <c r="S19" s="7">
        <f t="shared" si="3"/>
        <v>3</v>
      </c>
      <c r="T19" s="7">
        <v>154</v>
      </c>
      <c r="U19" s="7">
        <v>29</v>
      </c>
      <c r="V19" s="9">
        <f t="shared" si="10"/>
        <v>0.18831168831168832</v>
      </c>
      <c r="W19" s="7">
        <v>89</v>
      </c>
      <c r="X19" s="9">
        <f t="shared" si="11"/>
        <v>0.577922077922078</v>
      </c>
      <c r="Y19" s="7">
        <v>81</v>
      </c>
      <c r="Z19" s="7">
        <v>29</v>
      </c>
      <c r="AA19" s="7">
        <v>32</v>
      </c>
      <c r="AB19" s="7">
        <v>18</v>
      </c>
      <c r="AC19" s="9">
        <f t="shared" si="4"/>
        <v>0.20224719101123595</v>
      </c>
      <c r="AD19" s="7">
        <f t="shared" si="5"/>
        <v>71</v>
      </c>
      <c r="AE19" s="9">
        <f t="shared" si="6"/>
        <v>0.797752808988764</v>
      </c>
      <c r="AF19" s="7">
        <v>57977</v>
      </c>
      <c r="AG19" s="7">
        <v>48208</v>
      </c>
      <c r="AH19" s="7">
        <v>2609</v>
      </c>
      <c r="AI19" s="7">
        <f t="shared" si="12"/>
        <v>7160</v>
      </c>
      <c r="AJ19" s="7">
        <v>16566</v>
      </c>
      <c r="AK19" s="9">
        <f t="shared" si="13"/>
        <v>0.28573399796471016</v>
      </c>
      <c r="AL19" s="29">
        <f t="shared" si="7"/>
        <v>22.94459833795014</v>
      </c>
      <c r="AM19" s="7">
        <v>49116</v>
      </c>
      <c r="AN19" s="7">
        <f t="shared" si="14"/>
        <v>23511</v>
      </c>
      <c r="AO19" s="9">
        <f t="shared" si="15"/>
        <v>0.47868311751771314</v>
      </c>
      <c r="AP19" s="7">
        <v>25605</v>
      </c>
      <c r="AQ19" s="9">
        <f t="shared" si="16"/>
        <v>0.5213168824822868</v>
      </c>
      <c r="AR19" s="7">
        <v>36951</v>
      </c>
      <c r="AS19" s="7">
        <v>733</v>
      </c>
      <c r="AT19" s="12">
        <v>36218</v>
      </c>
      <c r="AU19" s="7">
        <v>3044</v>
      </c>
      <c r="AV19" s="7">
        <v>320</v>
      </c>
      <c r="AW19" s="7">
        <v>332</v>
      </c>
      <c r="AX19" s="7">
        <v>269</v>
      </c>
      <c r="AY19" s="12">
        <v>88360</v>
      </c>
      <c r="AZ19" s="12">
        <v>20798</v>
      </c>
      <c r="BA19" s="12">
        <v>69324</v>
      </c>
      <c r="BB19" s="7">
        <v>202893</v>
      </c>
    </row>
    <row r="20" spans="1:54" ht="12.75">
      <c r="A20" s="5">
        <v>81</v>
      </c>
      <c r="B20" s="3" t="s">
        <v>19</v>
      </c>
      <c r="C20" s="7">
        <v>1799</v>
      </c>
      <c r="D20" s="7">
        <v>1443</v>
      </c>
      <c r="E20" s="7">
        <v>356</v>
      </c>
      <c r="F20" s="7">
        <v>1047</v>
      </c>
      <c r="G20" s="7">
        <v>27</v>
      </c>
      <c r="H20" s="7">
        <f t="shared" si="0"/>
        <v>1074</v>
      </c>
      <c r="I20" s="7">
        <v>1056</v>
      </c>
      <c r="J20" s="7">
        <v>127</v>
      </c>
      <c r="K20" s="12">
        <f t="shared" si="8"/>
        <v>18</v>
      </c>
      <c r="L20" s="9">
        <f>(G20+F20)/C20</f>
        <v>0.5969983324068927</v>
      </c>
      <c r="M20" s="7">
        <v>1641</v>
      </c>
      <c r="N20" s="7">
        <v>1331</v>
      </c>
      <c r="O20" s="9">
        <f t="shared" si="1"/>
        <v>0.8110907982937233</v>
      </c>
      <c r="P20" s="7">
        <v>310</v>
      </c>
      <c r="Q20" s="9">
        <f t="shared" si="2"/>
        <v>0.18890920170627665</v>
      </c>
      <c r="R20" s="7">
        <v>1630</v>
      </c>
      <c r="S20" s="7">
        <f t="shared" si="3"/>
        <v>11</v>
      </c>
      <c r="T20" s="7">
        <v>228</v>
      </c>
      <c r="U20" s="7">
        <v>31</v>
      </c>
      <c r="V20" s="9">
        <f t="shared" si="10"/>
        <v>0.13596491228070176</v>
      </c>
      <c r="W20" s="7">
        <v>164</v>
      </c>
      <c r="X20" s="9">
        <f t="shared" si="11"/>
        <v>0.7192982456140351</v>
      </c>
      <c r="Y20" s="7">
        <v>140</v>
      </c>
      <c r="Z20" s="7">
        <v>57</v>
      </c>
      <c r="AA20" s="7">
        <v>67</v>
      </c>
      <c r="AB20" s="7">
        <v>165</v>
      </c>
      <c r="AC20" s="9">
        <f t="shared" si="4"/>
        <v>1.0060975609756098</v>
      </c>
      <c r="AD20" s="7">
        <f t="shared" si="5"/>
        <v>-1</v>
      </c>
      <c r="AE20" s="9">
        <f t="shared" si="6"/>
        <v>-0.006097560975609756</v>
      </c>
      <c r="AF20" s="7">
        <v>82070</v>
      </c>
      <c r="AG20" s="7">
        <v>69220</v>
      </c>
      <c r="AH20" s="7">
        <v>3410</v>
      </c>
      <c r="AI20" s="7">
        <f t="shared" si="12"/>
        <v>9440</v>
      </c>
      <c r="AJ20" s="7">
        <v>23208</v>
      </c>
      <c r="AK20" s="9">
        <f t="shared" si="13"/>
        <v>0.2827829901303765</v>
      </c>
      <c r="AL20" s="29">
        <f t="shared" si="7"/>
        <v>21.608938547486034</v>
      </c>
      <c r="AM20" s="7">
        <v>86252</v>
      </c>
      <c r="AN20" s="7">
        <f t="shared" si="14"/>
        <v>43323</v>
      </c>
      <c r="AO20" s="9">
        <f t="shared" si="15"/>
        <v>0.5022840050085795</v>
      </c>
      <c r="AP20" s="7">
        <v>42929</v>
      </c>
      <c r="AQ20" s="9">
        <f t="shared" si="16"/>
        <v>0.4977159949914205</v>
      </c>
      <c r="AR20" s="7">
        <v>47368</v>
      </c>
      <c r="AS20" s="7">
        <v>877</v>
      </c>
      <c r="AT20" s="12">
        <v>46491</v>
      </c>
      <c r="AU20" s="7">
        <v>4983</v>
      </c>
      <c r="AV20" s="7">
        <v>459</v>
      </c>
      <c r="AW20" s="7">
        <v>268</v>
      </c>
      <c r="AX20" s="7">
        <v>1367</v>
      </c>
      <c r="AY20" s="12">
        <v>103684</v>
      </c>
      <c r="AZ20" s="12">
        <v>29588</v>
      </c>
      <c r="BA20" s="12">
        <v>72576</v>
      </c>
      <c r="BB20" s="7">
        <v>231576</v>
      </c>
    </row>
    <row r="21" spans="1:54" ht="12.75">
      <c r="A21" s="3"/>
      <c r="B21" s="6" t="s">
        <v>20</v>
      </c>
      <c r="C21" s="8">
        <f aca="true" t="shared" si="17" ref="C21:J21">SUM(C7:C20)</f>
        <v>18872</v>
      </c>
      <c r="D21" s="8">
        <f t="shared" si="17"/>
        <v>14957</v>
      </c>
      <c r="E21" s="8">
        <f t="shared" si="17"/>
        <v>3915</v>
      </c>
      <c r="F21" s="8">
        <f t="shared" si="17"/>
        <v>11106</v>
      </c>
      <c r="G21" s="8">
        <f t="shared" si="17"/>
        <v>199</v>
      </c>
      <c r="H21" s="8">
        <f t="shared" si="17"/>
        <v>11305</v>
      </c>
      <c r="I21" s="8">
        <f>SUM(G21:H21)</f>
        <v>11504</v>
      </c>
      <c r="J21" s="8">
        <f t="shared" si="17"/>
        <v>2273</v>
      </c>
      <c r="K21" s="31">
        <f>SUM(K7:K20)</f>
        <v>74</v>
      </c>
      <c r="L21" s="10">
        <f>(G21+F21)/C21</f>
        <v>0.5990356083086054</v>
      </c>
      <c r="M21" s="8">
        <f>SUM(M7:M20)</f>
        <v>11242</v>
      </c>
      <c r="N21" s="8">
        <f>SUM(N7:N20)</f>
        <v>8323</v>
      </c>
      <c r="O21" s="10">
        <f t="shared" si="1"/>
        <v>0.7403486924034869</v>
      </c>
      <c r="P21" s="8">
        <f>SUM(P7:P20)</f>
        <v>2919</v>
      </c>
      <c r="Q21" s="10">
        <f t="shared" si="2"/>
        <v>0.25965130759651306</v>
      </c>
      <c r="R21" s="8">
        <f>SUM(R7:R20)</f>
        <v>11129</v>
      </c>
      <c r="S21" s="8">
        <f>SUM(S7:S20)</f>
        <v>113</v>
      </c>
      <c r="T21" s="8">
        <f>SUM(T7:T20)</f>
        <v>2340</v>
      </c>
      <c r="U21" s="8">
        <f>SUM(U7:U20)</f>
        <v>406</v>
      </c>
      <c r="V21" s="10">
        <f t="shared" si="10"/>
        <v>0.1735042735042735</v>
      </c>
      <c r="W21" s="8">
        <f>SUM(W7:W20)</f>
        <v>1513</v>
      </c>
      <c r="X21" s="10">
        <f t="shared" si="11"/>
        <v>0.6465811965811966</v>
      </c>
      <c r="Y21" s="8">
        <f>SUM(Y7:Y20)</f>
        <v>980</v>
      </c>
      <c r="Z21" s="8">
        <f>SUM(Z7:Z20)</f>
        <v>434</v>
      </c>
      <c r="AA21" s="8">
        <f>SUM(AA7:AA20)</f>
        <v>440</v>
      </c>
      <c r="AB21" s="8">
        <f>SUM(AB7:AB20)</f>
        <v>1441</v>
      </c>
      <c r="AC21" s="10">
        <f t="shared" si="4"/>
        <v>0.9524124256444151</v>
      </c>
      <c r="AD21" s="8">
        <f>SUM(AD7:AD20)</f>
        <v>72</v>
      </c>
      <c r="AE21" s="10">
        <f t="shared" si="6"/>
        <v>0.04758757435558493</v>
      </c>
      <c r="AF21" s="8">
        <f aca="true" t="shared" si="18" ref="AF21:AM21">SUM(AF7:AF20)</f>
        <v>1345030</v>
      </c>
      <c r="AG21" s="8">
        <f t="shared" si="18"/>
        <v>1051661</v>
      </c>
      <c r="AH21" s="8">
        <f t="shared" si="18"/>
        <v>66786</v>
      </c>
      <c r="AI21" s="8">
        <f t="shared" si="18"/>
        <v>226583</v>
      </c>
      <c r="AJ21" s="8">
        <f t="shared" si="18"/>
        <v>709092</v>
      </c>
      <c r="AK21" s="10">
        <f t="shared" si="13"/>
        <v>0.5271941889771975</v>
      </c>
      <c r="AL21" s="29">
        <f t="shared" si="7"/>
        <v>62.72375055285272</v>
      </c>
      <c r="AM21" s="8">
        <f t="shared" si="18"/>
        <v>940976</v>
      </c>
      <c r="AN21" s="8">
        <f t="shared" si="14"/>
        <v>519317</v>
      </c>
      <c r="AO21" s="10">
        <f t="shared" si="15"/>
        <v>0.5518918654673446</v>
      </c>
      <c r="AP21" s="8">
        <f>SUM(AP7:AP20)</f>
        <v>421659</v>
      </c>
      <c r="AQ21" s="10">
        <f t="shared" si="16"/>
        <v>0.44810813453265547</v>
      </c>
      <c r="AR21" s="8">
        <f aca="true" t="shared" si="19" ref="AR21:BB21">SUM(AR7:AR20)</f>
        <v>485626</v>
      </c>
      <c r="AS21" s="8">
        <f t="shared" si="19"/>
        <v>21107</v>
      </c>
      <c r="AT21" s="8">
        <f t="shared" si="19"/>
        <v>464519</v>
      </c>
      <c r="AU21" s="8">
        <f t="shared" si="19"/>
        <v>38976</v>
      </c>
      <c r="AV21" s="8">
        <f t="shared" si="19"/>
        <v>3890</v>
      </c>
      <c r="AW21" s="8">
        <f t="shared" si="19"/>
        <v>2845</v>
      </c>
      <c r="AX21" s="8">
        <f t="shared" si="19"/>
        <v>9052</v>
      </c>
      <c r="AY21" s="8">
        <f t="shared" si="19"/>
        <v>1095959</v>
      </c>
      <c r="AZ21" s="8">
        <f t="shared" si="19"/>
        <v>266992</v>
      </c>
      <c r="BA21" s="8">
        <f t="shared" si="19"/>
        <v>779129</v>
      </c>
      <c r="BB21" s="8">
        <f t="shared" si="19"/>
        <v>2471833</v>
      </c>
    </row>
    <row r="23" spans="51:53" ht="12.75">
      <c r="AY23" s="30"/>
      <c r="AZ23" s="30"/>
      <c r="BA23" s="30"/>
    </row>
  </sheetData>
  <sheetProtection/>
  <mergeCells count="59">
    <mergeCell ref="A3:A6"/>
    <mergeCell ref="B3:B6"/>
    <mergeCell ref="C3:L3"/>
    <mergeCell ref="M3:S3"/>
    <mergeCell ref="T3:X3"/>
    <mergeCell ref="Y3:AE3"/>
    <mergeCell ref="G4:G6"/>
    <mergeCell ref="H4:H6"/>
    <mergeCell ref="J4:J6"/>
    <mergeCell ref="K4:K6"/>
    <mergeCell ref="AF3:AL3"/>
    <mergeCell ref="AM3:AQ3"/>
    <mergeCell ref="AR3:AX3"/>
    <mergeCell ref="AY3:BA3"/>
    <mergeCell ref="BB3:BB6"/>
    <mergeCell ref="C4:C6"/>
    <mergeCell ref="D4:D6"/>
    <mergeCell ref="E4:E6"/>
    <mergeCell ref="F4:F6"/>
    <mergeCell ref="L4:L6"/>
    <mergeCell ref="M4:M6"/>
    <mergeCell ref="N4:N6"/>
    <mergeCell ref="O4:O6"/>
    <mergeCell ref="P4:P6"/>
    <mergeCell ref="Q4:Q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W4:AX5"/>
    <mergeCell ref="AY4:AY6"/>
    <mergeCell ref="AZ4:AZ6"/>
    <mergeCell ref="BA4:BA6"/>
    <mergeCell ref="AQ4:AQ6"/>
    <mergeCell ref="AR4:AR6"/>
    <mergeCell ref="AS4:AS6"/>
    <mergeCell ref="AT4:AT6"/>
    <mergeCell ref="AU4:AU6"/>
    <mergeCell ref="AV4:AV6"/>
  </mergeCells>
  <printOptions horizontalCentered="1"/>
  <pageMargins left="0.47" right="0.51" top="0.984251968503937" bottom="0.984251968503937" header="0.5118110236220472" footer="0.5118110236220472"/>
  <pageSetup fitToHeight="99" horizontalDpi="600" verticalDpi="600" orientation="landscape" paperSize="9" scale="90" r:id="rId1"/>
  <headerFooter alignWithMargins="0">
    <oddHeader>&amp;RTabulka &amp;P</oddHeader>
    <oddFooter xml:space="preserve">&amp;RStrana &amp;P z &amp;N  </oddFooter>
  </headerFooter>
  <colBreaks count="7" manualBreakCount="7">
    <brk id="12" max="65535" man="1"/>
    <brk id="19" max="65535" man="1"/>
    <brk id="24" max="65535" man="1"/>
    <brk id="31" max="65535" man="1"/>
    <brk id="38" max="65535" man="1"/>
    <brk id="43" max="65535" man="1"/>
    <brk id="5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showGridLines="0" workbookViewId="0" topLeftCell="A21">
      <selection activeCell="A11" sqref="A11"/>
    </sheetView>
  </sheetViews>
  <sheetFormatPr defaultColWidth="9.140625" defaultRowHeight="12.75"/>
  <cols>
    <col min="1" max="1" width="18.7109375" style="20" customWidth="1"/>
    <col min="2" max="2" width="22.7109375" style="20" customWidth="1"/>
    <col min="3" max="3" width="40.28125" style="20" customWidth="1"/>
    <col min="4" max="4" width="86.140625" style="25" customWidth="1"/>
    <col min="5" max="16384" width="9.140625" style="20" customWidth="1"/>
  </cols>
  <sheetData>
    <row r="1" ht="22.5" customHeight="1"/>
    <row r="2" spans="1:4" ht="24" customHeight="1">
      <c r="A2" s="33" t="s">
        <v>69</v>
      </c>
      <c r="B2" s="67" t="s">
        <v>70</v>
      </c>
      <c r="C2" s="68"/>
      <c r="D2" s="68"/>
    </row>
    <row r="3" spans="1:4" ht="19.5" customHeight="1">
      <c r="A3" s="28" t="s">
        <v>68</v>
      </c>
      <c r="B3" s="69" t="s">
        <v>77</v>
      </c>
      <c r="C3" s="68"/>
      <c r="D3" s="68"/>
    </row>
    <row r="4" spans="1:4" ht="19.5" customHeight="1">
      <c r="A4" s="28" t="s">
        <v>76</v>
      </c>
      <c r="B4" s="69" t="s">
        <v>78</v>
      </c>
      <c r="C4" s="68"/>
      <c r="D4" s="68"/>
    </row>
    <row r="5" spans="1:4" ht="19.5" customHeight="1">
      <c r="A5" s="28" t="s">
        <v>71</v>
      </c>
      <c r="B5" s="69" t="s">
        <v>83</v>
      </c>
      <c r="C5" s="68"/>
      <c r="D5" s="68"/>
    </row>
    <row r="6" spans="1:4" ht="19.5" customHeight="1">
      <c r="A6" s="28" t="s">
        <v>72</v>
      </c>
      <c r="B6" s="69" t="s">
        <v>80</v>
      </c>
      <c r="C6" s="68"/>
      <c r="D6" s="68"/>
    </row>
    <row r="7" spans="1:4" ht="19.5" customHeight="1">
      <c r="A7" s="28" t="s">
        <v>75</v>
      </c>
      <c r="B7" s="69" t="s">
        <v>79</v>
      </c>
      <c r="C7" s="68"/>
      <c r="D7" s="68"/>
    </row>
    <row r="8" spans="1:4" ht="19.5" customHeight="1">
      <c r="A8" s="28" t="s">
        <v>74</v>
      </c>
      <c r="B8" s="69" t="s">
        <v>81</v>
      </c>
      <c r="C8" s="68"/>
      <c r="D8" s="68"/>
    </row>
    <row r="9" spans="1:4" ht="19.5" customHeight="1">
      <c r="A9" s="28" t="s">
        <v>73</v>
      </c>
      <c r="B9" s="69" t="s">
        <v>82</v>
      </c>
      <c r="C9" s="68"/>
      <c r="D9" s="68"/>
    </row>
    <row r="10" ht="24.75" customHeight="1">
      <c r="D10" s="20"/>
    </row>
    <row r="11" spans="1:4" ht="26.25" customHeight="1">
      <c r="A11" s="21" t="s">
        <v>65</v>
      </c>
      <c r="B11" s="40" t="s">
        <v>64</v>
      </c>
      <c r="C11" s="66"/>
      <c r="D11" s="32" t="s">
        <v>66</v>
      </c>
    </row>
    <row r="12" spans="1:4" ht="32.25" customHeight="1">
      <c r="A12" s="19">
        <v>1</v>
      </c>
      <c r="B12" s="23" t="s">
        <v>3</v>
      </c>
      <c r="C12" s="22" t="s">
        <v>2</v>
      </c>
      <c r="D12" s="26" t="s">
        <v>86</v>
      </c>
    </row>
    <row r="13" spans="1:4" ht="32.25" customHeight="1">
      <c r="A13" s="19">
        <v>2</v>
      </c>
      <c r="B13" s="23" t="s">
        <v>3</v>
      </c>
      <c r="C13" s="22" t="s">
        <v>4</v>
      </c>
      <c r="D13" s="26" t="s">
        <v>87</v>
      </c>
    </row>
    <row r="14" spans="1:4" ht="32.25" customHeight="1">
      <c r="A14" s="19">
        <v>3</v>
      </c>
      <c r="B14" s="23" t="s">
        <v>3</v>
      </c>
      <c r="C14" s="22" t="s">
        <v>28</v>
      </c>
      <c r="D14" s="26" t="s">
        <v>88</v>
      </c>
    </row>
    <row r="15" spans="1:4" ht="32.25" customHeight="1">
      <c r="A15" s="19">
        <v>4</v>
      </c>
      <c r="B15" s="23" t="s">
        <v>3</v>
      </c>
      <c r="C15" s="22" t="s">
        <v>21</v>
      </c>
      <c r="D15" s="26" t="s">
        <v>93</v>
      </c>
    </row>
    <row r="16" spans="1:4" ht="32.25" customHeight="1">
      <c r="A16" s="19">
        <v>5</v>
      </c>
      <c r="B16" s="23" t="s">
        <v>3</v>
      </c>
      <c r="C16" s="22" t="s">
        <v>27</v>
      </c>
      <c r="D16" s="26" t="s">
        <v>94</v>
      </c>
    </row>
    <row r="17" spans="1:4" ht="32.25" customHeight="1">
      <c r="A17" s="19">
        <v>6</v>
      </c>
      <c r="B17" s="23" t="s">
        <v>3</v>
      </c>
      <c r="C17" s="22" t="s">
        <v>41</v>
      </c>
      <c r="D17" s="26" t="s">
        <v>91</v>
      </c>
    </row>
    <row r="18" spans="1:4" ht="32.25" customHeight="1">
      <c r="A18" s="19">
        <v>7</v>
      </c>
      <c r="B18" s="23" t="s">
        <v>3</v>
      </c>
      <c r="C18" s="22" t="s">
        <v>89</v>
      </c>
      <c r="D18" s="26" t="s">
        <v>95</v>
      </c>
    </row>
    <row r="19" spans="1:4" ht="47.25" customHeight="1">
      <c r="A19" s="19">
        <v>8</v>
      </c>
      <c r="B19" s="23" t="s">
        <v>3</v>
      </c>
      <c r="C19" s="22" t="s">
        <v>61</v>
      </c>
      <c r="D19" s="26" t="s">
        <v>90</v>
      </c>
    </row>
    <row r="20" spans="1:4" ht="32.25" customHeight="1">
      <c r="A20" s="19">
        <v>9</v>
      </c>
      <c r="B20" s="23" t="s">
        <v>3</v>
      </c>
      <c r="C20" s="22" t="s">
        <v>43</v>
      </c>
      <c r="D20" s="26" t="s">
        <v>92</v>
      </c>
    </row>
    <row r="21" spans="1:4" ht="32.25" customHeight="1">
      <c r="A21" s="19">
        <v>10</v>
      </c>
      <c r="B21" s="23" t="s">
        <v>3</v>
      </c>
      <c r="C21" s="22" t="s">
        <v>60</v>
      </c>
      <c r="D21" s="26" t="s">
        <v>101</v>
      </c>
    </row>
    <row r="22" spans="1:4" ht="32.25" customHeight="1">
      <c r="A22" s="19">
        <v>11</v>
      </c>
      <c r="B22" s="23" t="s">
        <v>3</v>
      </c>
      <c r="C22" s="22" t="s">
        <v>42</v>
      </c>
      <c r="D22" s="26" t="s">
        <v>100</v>
      </c>
    </row>
    <row r="23" spans="1:4" ht="32.25" customHeight="1">
      <c r="A23" s="19">
        <v>12</v>
      </c>
      <c r="B23" s="23" t="s">
        <v>3</v>
      </c>
      <c r="C23" s="22" t="s">
        <v>43</v>
      </c>
      <c r="D23" s="26" t="s">
        <v>96</v>
      </c>
    </row>
    <row r="24" spans="1:4" ht="32.25" customHeight="1">
      <c r="A24" s="19">
        <v>13</v>
      </c>
      <c r="B24" s="23" t="s">
        <v>3</v>
      </c>
      <c r="C24" s="22" t="s">
        <v>57</v>
      </c>
      <c r="D24" s="26" t="s">
        <v>99</v>
      </c>
    </row>
    <row r="25" spans="1:4" ht="32.25" customHeight="1">
      <c r="A25" s="19">
        <v>14</v>
      </c>
      <c r="B25" s="23" t="s">
        <v>3</v>
      </c>
      <c r="C25" s="22" t="s">
        <v>44</v>
      </c>
      <c r="D25" s="26" t="s">
        <v>97</v>
      </c>
    </row>
    <row r="26" spans="1:4" ht="32.25" customHeight="1">
      <c r="A26" s="19">
        <v>15</v>
      </c>
      <c r="B26" s="23" t="s">
        <v>3</v>
      </c>
      <c r="C26" s="22" t="s">
        <v>31</v>
      </c>
      <c r="D26" s="26" t="s">
        <v>98</v>
      </c>
    </row>
    <row r="27" spans="1:4" ht="32.25" customHeight="1">
      <c r="A27" s="19">
        <v>16</v>
      </c>
      <c r="B27" s="23" t="s">
        <v>3</v>
      </c>
      <c r="C27" s="22" t="s">
        <v>32</v>
      </c>
      <c r="D27" s="34" t="s">
        <v>147</v>
      </c>
    </row>
    <row r="28" spans="1:4" ht="32.25" customHeight="1">
      <c r="A28" s="19">
        <v>17</v>
      </c>
      <c r="B28" s="23" t="s">
        <v>3</v>
      </c>
      <c r="C28" s="22" t="s">
        <v>33</v>
      </c>
      <c r="D28" s="26" t="s">
        <v>102</v>
      </c>
    </row>
    <row r="29" spans="1:4" ht="32.25" customHeight="1">
      <c r="A29" s="19">
        <v>18</v>
      </c>
      <c r="B29" s="23" t="s">
        <v>3</v>
      </c>
      <c r="C29" s="22" t="s">
        <v>29</v>
      </c>
      <c r="D29" s="26" t="s">
        <v>104</v>
      </c>
    </row>
    <row r="30" spans="1:4" ht="32.25" customHeight="1">
      <c r="A30" s="19">
        <v>19</v>
      </c>
      <c r="B30" s="23" t="s">
        <v>3</v>
      </c>
      <c r="C30" s="22" t="s">
        <v>34</v>
      </c>
      <c r="D30" s="26" t="s">
        <v>103</v>
      </c>
    </row>
    <row r="31" spans="1:4" ht="32.25" customHeight="1">
      <c r="A31" s="19">
        <v>20</v>
      </c>
      <c r="B31" s="23" t="s">
        <v>3</v>
      </c>
      <c r="C31" s="22" t="s">
        <v>30</v>
      </c>
      <c r="D31" s="26" t="s">
        <v>105</v>
      </c>
    </row>
    <row r="32" spans="1:4" ht="32.25" customHeight="1">
      <c r="A32" s="19">
        <v>21</v>
      </c>
      <c r="B32" s="23" t="s">
        <v>3</v>
      </c>
      <c r="C32" s="22" t="s">
        <v>35</v>
      </c>
      <c r="D32" s="26" t="s">
        <v>106</v>
      </c>
    </row>
    <row r="33" spans="1:4" ht="32.25" customHeight="1">
      <c r="A33" s="19">
        <v>22</v>
      </c>
      <c r="B33" s="23" t="s">
        <v>3</v>
      </c>
      <c r="C33" s="22" t="s">
        <v>36</v>
      </c>
      <c r="D33" s="26" t="s">
        <v>107</v>
      </c>
    </row>
    <row r="34" spans="1:4" ht="32.25" customHeight="1">
      <c r="A34" s="19">
        <v>23</v>
      </c>
      <c r="B34" s="23" t="s">
        <v>3</v>
      </c>
      <c r="C34" s="22" t="s">
        <v>37</v>
      </c>
      <c r="D34" s="26" t="s">
        <v>108</v>
      </c>
    </row>
    <row r="35" spans="1:4" ht="32.25" customHeight="1">
      <c r="A35" s="19">
        <v>24</v>
      </c>
      <c r="B35" s="23" t="s">
        <v>3</v>
      </c>
      <c r="C35" s="22" t="s">
        <v>22</v>
      </c>
      <c r="D35" s="26" t="s">
        <v>109</v>
      </c>
    </row>
    <row r="36" spans="1:4" ht="32.25" customHeight="1">
      <c r="A36" s="19">
        <v>25</v>
      </c>
      <c r="B36" s="23" t="s">
        <v>3</v>
      </c>
      <c r="C36" s="22" t="s">
        <v>24</v>
      </c>
      <c r="D36" s="26" t="s">
        <v>110</v>
      </c>
    </row>
    <row r="37" spans="1:4" ht="32.25" customHeight="1">
      <c r="A37" s="19">
        <v>26</v>
      </c>
      <c r="B37" s="23" t="s">
        <v>3</v>
      </c>
      <c r="C37" s="22" t="s">
        <v>23</v>
      </c>
      <c r="D37" s="26" t="s">
        <v>143</v>
      </c>
    </row>
    <row r="38" spans="1:4" ht="32.25" customHeight="1">
      <c r="A38" s="19">
        <v>27</v>
      </c>
      <c r="B38" s="23" t="s">
        <v>3</v>
      </c>
      <c r="C38" s="22" t="s">
        <v>26</v>
      </c>
      <c r="D38" s="26" t="s">
        <v>111</v>
      </c>
    </row>
    <row r="39" spans="1:4" ht="32.25" customHeight="1">
      <c r="A39" s="19">
        <v>28</v>
      </c>
      <c r="B39" s="23" t="s">
        <v>5</v>
      </c>
      <c r="C39" s="22" t="s">
        <v>46</v>
      </c>
      <c r="D39" s="26" t="s">
        <v>67</v>
      </c>
    </row>
    <row r="40" spans="1:4" ht="32.25" customHeight="1">
      <c r="A40" s="19">
        <v>29</v>
      </c>
      <c r="B40" s="23" t="s">
        <v>5</v>
      </c>
      <c r="C40" s="22" t="s">
        <v>47</v>
      </c>
      <c r="D40" s="26" t="s">
        <v>84</v>
      </c>
    </row>
    <row r="41" spans="1:4" ht="32.25" customHeight="1">
      <c r="A41" s="19">
        <v>30</v>
      </c>
      <c r="B41" s="23" t="s">
        <v>5</v>
      </c>
      <c r="C41" s="22" t="s">
        <v>112</v>
      </c>
      <c r="D41" s="26" t="s">
        <v>85</v>
      </c>
    </row>
    <row r="42" spans="1:4" ht="32.25" customHeight="1">
      <c r="A42" s="19">
        <v>31</v>
      </c>
      <c r="B42" s="23" t="s">
        <v>5</v>
      </c>
      <c r="C42" s="22" t="s">
        <v>56</v>
      </c>
      <c r="D42" s="26" t="s">
        <v>113</v>
      </c>
    </row>
    <row r="43" spans="1:4" ht="32.25" customHeight="1">
      <c r="A43" s="19">
        <v>32</v>
      </c>
      <c r="B43" s="23" t="s">
        <v>5</v>
      </c>
      <c r="C43" s="22" t="s">
        <v>55</v>
      </c>
      <c r="D43" s="26" t="s">
        <v>114</v>
      </c>
    </row>
    <row r="44" spans="1:4" ht="32.25" customHeight="1">
      <c r="A44" s="19">
        <v>33</v>
      </c>
      <c r="B44" s="23" t="s">
        <v>5</v>
      </c>
      <c r="C44" s="22" t="s">
        <v>62</v>
      </c>
      <c r="D44" s="26" t="s">
        <v>142</v>
      </c>
    </row>
    <row r="45" spans="1:4" ht="32.25" customHeight="1">
      <c r="A45" s="19">
        <v>34</v>
      </c>
      <c r="B45" s="23" t="s">
        <v>5</v>
      </c>
      <c r="C45" s="22" t="s">
        <v>63</v>
      </c>
      <c r="D45" s="26" t="s">
        <v>115</v>
      </c>
    </row>
    <row r="46" spans="1:4" ht="32.25" customHeight="1">
      <c r="A46" s="19">
        <v>35</v>
      </c>
      <c r="B46" s="23" t="s">
        <v>5</v>
      </c>
      <c r="C46" s="22" t="s">
        <v>48</v>
      </c>
      <c r="D46" s="26" t="s">
        <v>76</v>
      </c>
    </row>
    <row r="47" spans="1:4" ht="32.25" customHeight="1">
      <c r="A47" s="19">
        <v>36</v>
      </c>
      <c r="B47" s="23" t="s">
        <v>5</v>
      </c>
      <c r="C47" s="22" t="s">
        <v>49</v>
      </c>
      <c r="D47" s="26" t="s">
        <v>119</v>
      </c>
    </row>
    <row r="48" spans="1:4" ht="32.25" customHeight="1">
      <c r="A48" s="19">
        <v>37</v>
      </c>
      <c r="B48" s="23" t="s">
        <v>5</v>
      </c>
      <c r="C48" s="22" t="s">
        <v>50</v>
      </c>
      <c r="D48" s="26" t="s">
        <v>116</v>
      </c>
    </row>
    <row r="49" spans="1:4" ht="32.25" customHeight="1">
      <c r="A49" s="19">
        <v>38</v>
      </c>
      <c r="B49" s="23" t="s">
        <v>5</v>
      </c>
      <c r="C49" s="22" t="s">
        <v>58</v>
      </c>
      <c r="D49" s="26" t="s">
        <v>118</v>
      </c>
    </row>
    <row r="50" spans="1:4" ht="32.25" customHeight="1">
      <c r="A50" s="19">
        <v>39</v>
      </c>
      <c r="B50" s="23" t="s">
        <v>5</v>
      </c>
      <c r="C50" s="22" t="s">
        <v>59</v>
      </c>
      <c r="D50" s="26" t="s">
        <v>117</v>
      </c>
    </row>
    <row r="51" spans="1:4" ht="32.25" customHeight="1">
      <c r="A51" s="19">
        <v>40</v>
      </c>
      <c r="B51" s="23" t="s">
        <v>5</v>
      </c>
      <c r="C51" s="22" t="s">
        <v>51</v>
      </c>
      <c r="D51" s="26" t="s">
        <v>120</v>
      </c>
    </row>
    <row r="52" spans="1:4" ht="32.25" customHeight="1">
      <c r="A52" s="19">
        <v>41</v>
      </c>
      <c r="B52" s="23" t="s">
        <v>5</v>
      </c>
      <c r="C52" s="22" t="s">
        <v>121</v>
      </c>
      <c r="D52" s="26" t="s">
        <v>125</v>
      </c>
    </row>
    <row r="53" spans="1:4" ht="32.25" customHeight="1">
      <c r="A53" s="19">
        <v>42</v>
      </c>
      <c r="B53" s="23" t="s">
        <v>5</v>
      </c>
      <c r="C53" s="22" t="s">
        <v>122</v>
      </c>
      <c r="D53" s="26" t="s">
        <v>126</v>
      </c>
    </row>
    <row r="54" spans="1:4" ht="32.25" customHeight="1">
      <c r="A54" s="19">
        <v>43</v>
      </c>
      <c r="B54" s="23" t="s">
        <v>5</v>
      </c>
      <c r="C54" s="22" t="s">
        <v>123</v>
      </c>
      <c r="D54" s="26" t="s">
        <v>127</v>
      </c>
    </row>
    <row r="55" spans="1:4" ht="38.25" customHeight="1">
      <c r="A55" s="19">
        <v>44</v>
      </c>
      <c r="B55" s="23" t="s">
        <v>5</v>
      </c>
      <c r="C55" s="22" t="s">
        <v>124</v>
      </c>
      <c r="D55" s="26" t="s">
        <v>128</v>
      </c>
    </row>
    <row r="56" spans="1:4" ht="32.25" customHeight="1">
      <c r="A56" s="19">
        <v>45</v>
      </c>
      <c r="B56" s="23" t="s">
        <v>5</v>
      </c>
      <c r="C56" s="22" t="s">
        <v>135</v>
      </c>
      <c r="D56" s="26" t="s">
        <v>129</v>
      </c>
    </row>
    <row r="57" spans="1:4" ht="32.25" customHeight="1">
      <c r="A57" s="19">
        <v>46</v>
      </c>
      <c r="B57" s="23" t="s">
        <v>5</v>
      </c>
      <c r="C57" s="22" t="s">
        <v>136</v>
      </c>
      <c r="D57" s="26" t="s">
        <v>130</v>
      </c>
    </row>
    <row r="58" spans="1:4" ht="32.25" customHeight="1">
      <c r="A58" s="19">
        <v>47</v>
      </c>
      <c r="B58" s="23" t="s">
        <v>5</v>
      </c>
      <c r="C58" s="22" t="s">
        <v>52</v>
      </c>
      <c r="D58" s="26" t="s">
        <v>131</v>
      </c>
    </row>
    <row r="59" spans="1:4" ht="32.25" customHeight="1">
      <c r="A59" s="19">
        <v>48</v>
      </c>
      <c r="B59" s="23" t="s">
        <v>5</v>
      </c>
      <c r="C59" s="22" t="s">
        <v>53</v>
      </c>
      <c r="D59" s="26" t="s">
        <v>132</v>
      </c>
    </row>
    <row r="60" spans="1:4" ht="32.25" customHeight="1">
      <c r="A60" s="19">
        <v>49</v>
      </c>
      <c r="B60" s="23" t="s">
        <v>5</v>
      </c>
      <c r="C60" s="22" t="s">
        <v>54</v>
      </c>
      <c r="D60" s="26" t="s">
        <v>133</v>
      </c>
    </row>
    <row r="61" spans="1:4" ht="32.25" customHeight="1">
      <c r="A61" s="19">
        <v>50</v>
      </c>
      <c r="B61" s="23" t="s">
        <v>5</v>
      </c>
      <c r="C61" s="22" t="s">
        <v>38</v>
      </c>
      <c r="D61" s="26" t="s">
        <v>134</v>
      </c>
    </row>
  </sheetData>
  <sheetProtection/>
  <mergeCells count="9">
    <mergeCell ref="B8:D8"/>
    <mergeCell ref="B9:D9"/>
    <mergeCell ref="B11:C11"/>
    <mergeCell ref="B2:D2"/>
    <mergeCell ref="B3:D3"/>
    <mergeCell ref="B4:D4"/>
    <mergeCell ref="B5:D5"/>
    <mergeCell ref="B6:D6"/>
    <mergeCell ref="B7:D7"/>
  </mergeCells>
  <printOptions/>
  <pageMargins left="0.7874015748031497" right="0.7874015748031497" top="0.984251968503937" bottom="0.984251968503937" header="0.5118110236220472" footer="0.5118110236220472"/>
  <pageSetup fitToHeight="99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Černý</dc:creator>
  <cp:keywords/>
  <dc:description/>
  <cp:lastModifiedBy>Anna Mrazková</cp:lastModifiedBy>
  <cp:lastPrinted>2010-07-15T08:42:53Z</cp:lastPrinted>
  <dcterms:created xsi:type="dcterms:W3CDTF">2007-05-23T07:04:59Z</dcterms:created>
  <dcterms:modified xsi:type="dcterms:W3CDTF">2010-08-18T12:42:52Z</dcterms:modified>
  <cp:category/>
  <cp:version/>
  <cp:contentType/>
  <cp:contentStatus/>
</cp:coreProperties>
</file>